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Q35" i="5" s="1"/>
  <c r="AQ34" i="5"/>
  <c r="AP34" i="5"/>
  <c r="AO34" i="5"/>
  <c r="AP33" i="5"/>
  <c r="AO33" i="5"/>
  <c r="AQ33" i="5" s="1"/>
  <c r="AP32" i="5"/>
  <c r="AO32" i="5"/>
  <c r="AQ32" i="5" s="1"/>
  <c r="AP31" i="5"/>
  <c r="AO31" i="5"/>
  <c r="AP30" i="5"/>
  <c r="AO30" i="5"/>
  <c r="AQ30" i="5" s="1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1" i="5" l="1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<sst xmlns="http://schemas.openxmlformats.org/spreadsheetml/2006/main" count="354" uniqueCount="67">
  <si>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</si>
  <si>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</si>
  <si>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</si>
  <si>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</si>
  <si>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</si>
  <si>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</si>
  <si>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</si>
  <si>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</si>
  <si>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</si>
  <si>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</si>
  <si>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</si>
  <si>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</si>
  <si>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</si>
  <si>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</si>
  <si>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</si>
  <si>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</si>
  <si>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</si>
  <si>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</si>
  <si>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</si>
  <si>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</si>
  <si>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</si>
  <si>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</si>
  <si>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</si>
  <si>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</si>
  <si>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</si>
  <si>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</si>
  <si>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</si>
  <si>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</si>
  <si>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</si>
  <si>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</si>
  <si>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</si>
  <si>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</si>
  <si>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</si>
  <si>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</si>
  <si>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</si>
  <si>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</si>
  <si>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</si>
  <si>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</si>
  <si>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</si>
  <si>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</si>
  <si>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</si>
  <si>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</si>
  <si>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</si>
  <si>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</si>
  <si>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</si>
  <si>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</si>
  <si>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</si>
  <si>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</si>
  <si>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</si>
  <si>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</si>
  <si>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</si>
  <si>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</si>
  <si>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</si>
  <si>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</si>
  <si>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</si>
  <si>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</si>
  <si>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</si>
  <si>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</si>
  <si>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</si>
  <si>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</si>
  <si>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</si>
  <si>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</si>
  <si>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R.M.N°427-2015-PRODUCE,R.M.N°228-2016-PRODUCE,R.M.N°238-2016-PRODUCE,R.M.N°242-2016-PRODUCE,R.M.N°249-2016-PRODUCE</t>
  </si>
  <si>
    <t xml:space="preserve">        Fecha  : 12/07/2016</t>
  </si>
  <si>
    <t>Callao, 13 de julio del 2016</t>
  </si>
  <si>
    <t>12,0 y 14,0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</si>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</sst>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7" fontId="26" fillId="0" borderId="1" xfId="0" quotePrefix="1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A30" sqref="AA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43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46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56</v>
      </c>
      <c r="X10" s="117"/>
      <c r="Y10" s="118" t="s">
        <v>49</v>
      </c>
      <c r="Z10" s="115"/>
      <c r="AA10" s="116" t="s">
        <v>38</v>
      </c>
      <c r="AB10" s="117"/>
      <c r="AC10" s="116" t="s">
        <v>13</v>
      </c>
      <c r="AD10" s="117"/>
      <c r="AE10" s="114" t="s">
        <v>50</v>
      </c>
      <c r="AF10" s="115"/>
      <c r="AG10" s="114" t="s">
        <v>51</v>
      </c>
      <c r="AH10" s="115"/>
      <c r="AI10" s="114" t="s">
        <v>52</v>
      </c>
      <c r="AJ10" s="115"/>
      <c r="AK10" s="114" t="s">
        <v>53</v>
      </c>
      <c r="AL10" s="115"/>
      <c r="AM10" s="114" t="s">
        <v>54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110</v>
      </c>
      <c r="E12" s="53">
        <v>0</v>
      </c>
      <c r="F12" s="53">
        <v>186.00000000000003</v>
      </c>
      <c r="G12" s="53">
        <v>0</v>
      </c>
      <c r="H12" s="53">
        <v>0</v>
      </c>
      <c r="I12" s="53">
        <v>123</v>
      </c>
      <c r="J12" s="53">
        <v>136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913.25771777789078</v>
      </c>
      <c r="R12" s="53">
        <v>0</v>
      </c>
      <c r="S12" s="53">
        <v>771.56363636363642</v>
      </c>
      <c r="T12" s="53">
        <v>79.590909090909093</v>
      </c>
      <c r="U12" s="53">
        <v>465</v>
      </c>
      <c r="V12" s="53">
        <v>472.75</v>
      </c>
      <c r="W12" s="53">
        <v>2796.45</v>
      </c>
      <c r="X12" s="53">
        <v>163.5</v>
      </c>
      <c r="Y12" s="53">
        <v>2935.2214774826907</v>
      </c>
      <c r="Z12" s="53">
        <v>446.92500000000007</v>
      </c>
      <c r="AA12" s="53">
        <v>1339.3720000000001</v>
      </c>
      <c r="AB12" s="53">
        <v>0</v>
      </c>
      <c r="AC12" s="53">
        <v>7477.31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16821.174831624219</v>
      </c>
      <c r="AP12" s="54">
        <f>SUMIF($C$11:$AN$11,"I.Mad",C12:AN12)</f>
        <v>1594.7659090909092</v>
      </c>
      <c r="AQ12" s="54">
        <f>SUM(AO12:AP12)</f>
        <v>18415.94074071513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>
        <v>1</v>
      </c>
      <c r="E13" s="55" t="s">
        <v>20</v>
      </c>
      <c r="F13" s="55">
        <v>15</v>
      </c>
      <c r="G13" s="55" t="s">
        <v>20</v>
      </c>
      <c r="H13" s="55" t="s">
        <v>20</v>
      </c>
      <c r="I13" s="55">
        <v>2</v>
      </c>
      <c r="J13" s="55">
        <v>19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7</v>
      </c>
      <c r="R13" s="55" t="s">
        <v>20</v>
      </c>
      <c r="S13" s="55">
        <v>6</v>
      </c>
      <c r="T13" s="55">
        <v>4</v>
      </c>
      <c r="U13" s="55">
        <v>5</v>
      </c>
      <c r="V13" s="55">
        <v>12</v>
      </c>
      <c r="W13" s="55">
        <v>27</v>
      </c>
      <c r="X13" s="55">
        <v>5</v>
      </c>
      <c r="Y13" s="55">
        <v>45</v>
      </c>
      <c r="Z13" s="55">
        <v>13</v>
      </c>
      <c r="AA13" s="55">
        <v>5</v>
      </c>
      <c r="AB13" s="55" t="s">
        <v>20</v>
      </c>
      <c r="AC13" s="55">
        <v>30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127</v>
      </c>
      <c r="AP13" s="54">
        <f>SUMIF($C$11:$AN$11,"I.Mad",C13:AN13)</f>
        <v>69</v>
      </c>
      <c r="AQ13" s="54">
        <f>SUM(AO13:AP13)</f>
        <v>196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>
        <v>1</v>
      </c>
      <c r="E14" s="55" t="s">
        <v>20</v>
      </c>
      <c r="F14" s="55">
        <v>5</v>
      </c>
      <c r="G14" s="55" t="s">
        <v>20</v>
      </c>
      <c r="H14" s="55" t="s">
        <v>20</v>
      </c>
      <c r="I14" s="55">
        <v>1</v>
      </c>
      <c r="J14" s="55">
        <v>4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5</v>
      </c>
      <c r="R14" s="55" t="s">
        <v>20</v>
      </c>
      <c r="S14" s="55">
        <v>5</v>
      </c>
      <c r="T14" s="55">
        <v>1</v>
      </c>
      <c r="U14" s="55">
        <v>2</v>
      </c>
      <c r="V14" s="55">
        <v>4</v>
      </c>
      <c r="W14" s="55">
        <v>7</v>
      </c>
      <c r="X14" s="55">
        <v>2</v>
      </c>
      <c r="Y14" s="55">
        <v>12</v>
      </c>
      <c r="Z14" s="55" t="s">
        <v>66</v>
      </c>
      <c r="AA14" s="55">
        <v>3</v>
      </c>
      <c r="AB14" s="55" t="s">
        <v>20</v>
      </c>
      <c r="AC14" s="55">
        <v>9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44</v>
      </c>
      <c r="AP14" s="54">
        <f>SUMIF($C$11:$AN$11,"I.Mad",C14:AN14)</f>
        <v>17</v>
      </c>
      <c r="AQ14" s="54">
        <f>SUM(AO14:AP14)</f>
        <v>61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>
        <v>3.7914691943127967</v>
      </c>
      <c r="E15" s="55" t="s">
        <v>20</v>
      </c>
      <c r="F15" s="55">
        <v>9.6707022614136271</v>
      </c>
      <c r="G15" s="55" t="s">
        <v>20</v>
      </c>
      <c r="H15" s="55" t="s">
        <v>20</v>
      </c>
      <c r="I15" s="55">
        <v>1.5384615384615388</v>
      </c>
      <c r="J15" s="55">
        <v>1.6670843193153455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>
        <v>0.31849362282202054</v>
      </c>
      <c r="T15" s="55">
        <v>0.52356020942408377</v>
      </c>
      <c r="U15" s="55">
        <v>2.0240438062980974</v>
      </c>
      <c r="V15" s="55">
        <v>2.5279717070592538</v>
      </c>
      <c r="W15" s="55">
        <v>0</v>
      </c>
      <c r="X15" s="55">
        <v>0</v>
      </c>
      <c r="Y15" s="55">
        <v>0.19574511685764034</v>
      </c>
      <c r="Z15" s="55" t="s">
        <v>20</v>
      </c>
      <c r="AA15" s="55">
        <v>1.7264232486522568</v>
      </c>
      <c r="AB15" s="55" t="s">
        <v>20</v>
      </c>
      <c r="AC15" s="55">
        <v>5.882591915604845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>
        <v>15</v>
      </c>
      <c r="E16" s="61" t="s">
        <v>20</v>
      </c>
      <c r="F16" s="61">
        <v>15.5</v>
      </c>
      <c r="G16" s="61" t="s">
        <v>20</v>
      </c>
      <c r="H16" s="61" t="s">
        <v>20</v>
      </c>
      <c r="I16" s="126" t="s">
        <v>65</v>
      </c>
      <c r="J16" s="126" t="s">
        <v>65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14</v>
      </c>
      <c r="R16" s="61" t="s">
        <v>20</v>
      </c>
      <c r="S16" s="61">
        <v>14</v>
      </c>
      <c r="T16" s="61">
        <v>14.5</v>
      </c>
      <c r="U16" s="61">
        <v>14</v>
      </c>
      <c r="V16" s="61">
        <v>14</v>
      </c>
      <c r="W16" s="61">
        <v>14</v>
      </c>
      <c r="X16" s="61">
        <v>14</v>
      </c>
      <c r="Y16" s="61">
        <v>14</v>
      </c>
      <c r="Z16" s="61" t="s">
        <v>20</v>
      </c>
      <c r="AA16" s="61">
        <v>13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74">
        <v>0.3</v>
      </c>
      <c r="J25" s="74">
        <v>0.03</v>
      </c>
      <c r="K25" s="58"/>
      <c r="L25" s="58"/>
      <c r="M25" s="58"/>
      <c r="N25" s="58"/>
      <c r="O25" s="58"/>
      <c r="P25" s="58"/>
      <c r="Q25" s="74">
        <v>24.991945191236344</v>
      </c>
      <c r="R25" s="74"/>
      <c r="S25" s="74">
        <v>8.4363636363636356</v>
      </c>
      <c r="T25" s="74">
        <v>0.40909090909090912</v>
      </c>
      <c r="U25" s="74"/>
      <c r="V25" s="74">
        <v>2.25</v>
      </c>
      <c r="W25" s="58">
        <v>163.19999999999999</v>
      </c>
      <c r="X25" s="58">
        <v>1.5</v>
      </c>
      <c r="Y25" s="58">
        <v>164.87352251730917</v>
      </c>
      <c r="Z25" s="58"/>
      <c r="AA25" s="74"/>
      <c r="AB25" s="58"/>
      <c r="AC25" s="58">
        <v>42.69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404.49183134490914</v>
      </c>
      <c r="AP25" s="54">
        <f t="shared" ref="AP25:AP37" si="2">SUMIF($C$11:$AN$11,"I.Mad",C25:AN25)</f>
        <v>4.1890909090909094</v>
      </c>
      <c r="AQ25" s="58">
        <f>SUM(AO25:AP25)</f>
        <v>408.68092225400005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>
        <v>0.628</v>
      </c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0.628</v>
      </c>
      <c r="AP30" s="54">
        <f t="shared" si="2"/>
        <v>0</v>
      </c>
      <c r="AQ30" s="58">
        <f t="shared" si="0"/>
        <v>0.628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58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60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48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110</v>
      </c>
      <c r="E38" s="58">
        <f t="shared" si="3"/>
        <v>0</v>
      </c>
      <c r="F38" s="58">
        <f t="shared" si="3"/>
        <v>186.00000000000003</v>
      </c>
      <c r="G38" s="58">
        <f t="shared" si="3"/>
        <v>0</v>
      </c>
      <c r="H38" s="58">
        <f t="shared" si="3"/>
        <v>0</v>
      </c>
      <c r="I38" s="58">
        <f t="shared" si="3"/>
        <v>123.3</v>
      </c>
      <c r="J38" s="58">
        <f t="shared" si="3"/>
        <v>136.03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938.24966296912714</v>
      </c>
      <c r="R38" s="58">
        <f t="shared" si="3"/>
        <v>0</v>
      </c>
      <c r="S38" s="58">
        <f>+SUM(S12,S18,S24:S37)</f>
        <v>780</v>
      </c>
      <c r="T38" s="58">
        <f t="shared" si="3"/>
        <v>80</v>
      </c>
      <c r="U38" s="58">
        <f>+SUM(U12,U18,U24:U37)</f>
        <v>465</v>
      </c>
      <c r="V38" s="58">
        <f t="shared" si="3"/>
        <v>475</v>
      </c>
      <c r="W38" s="58">
        <f t="shared" si="3"/>
        <v>2959.6499999999996</v>
      </c>
      <c r="X38" s="58">
        <f t="shared" si="3"/>
        <v>165</v>
      </c>
      <c r="Y38" s="58">
        <f>+SUM(Y12,Y18,Y24:Y37)</f>
        <v>3100.0949999999998</v>
      </c>
      <c r="Z38" s="58">
        <f>+SUM(Z12,Z18,Z24:Z37)</f>
        <v>446.92500000000007</v>
      </c>
      <c r="AA38" s="58">
        <f>+SUM(AA12,AA18,AA24:AA37)</f>
        <v>1340</v>
      </c>
      <c r="AB38" s="58">
        <f t="shared" ref="AB38:AN38" si="4">+SUM(AB12,AB18,AB24:AB37)</f>
        <v>0</v>
      </c>
      <c r="AC38" s="58">
        <f>+SUM(AC12,AC18,AC24:AC37)</f>
        <v>7520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17226.294662969129</v>
      </c>
      <c r="AP38" s="58">
        <f>SUM(AP12,AP18,AP24:AP37)</f>
        <v>1598.9550000000002</v>
      </c>
      <c r="AQ38" s="58">
        <f>SUM(AO38:AP38)</f>
        <v>18825.24966296913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17.100000000000001</v>
      </c>
      <c r="H39" s="60"/>
      <c r="I39" s="93">
        <v>18.3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15.3</v>
      </c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57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2016-07-13T17:51:16Z</dcterms:modified>
</cp:coreProperties>
</file>