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<sst xmlns="http://schemas.openxmlformats.org/spreadsheetml/2006/main" count="367" uniqueCount="66">
  <si>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</si>
  <si>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</si>
  <si>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</si>
  <si>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</si>
  <si>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</si>
  <si>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</si>
  <si>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</si>
  <si>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</si>
  <si>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</si>
  <si>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</si>
  <si>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</si>
  <si>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</si>
  <si>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</si>
  <si>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</si>
  <si>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</si>
  <si>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</si>
  <si>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</si>
  <si>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</si>
  <si>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</si>
  <si>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</si>
  <si>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</si>
  <si>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</si>
  <si>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</si>
  <si>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</si>
  <si>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</si>
  <si>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</si>
  <si>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</si>
  <si>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</si>
  <si>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</si>
  <si>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</si>
  <si>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</si>
  <si>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</si>
  <si>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</si>
  <si>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</si>
  <si>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</si>
  <si>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</si>
  <si>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</si>
  <si>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</si>
  <si>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</si>
  <si>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</si>
  <si>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</si>
  <si>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</si>
  <si>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</si>
  <si>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</si>
  <si>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</si>
  <si>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</si>
  <si>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</si>
  <si>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</si>
  <si>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</si>
  <si>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</si>
  <si>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</si>
  <si>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</si>
  <si>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</si>
  <si>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</si>
  <si>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</si>
  <si>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</si>
  <si>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</si>
  <si>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</si>
  <si>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</si>
  <si>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</si>
  <si>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</si>
  <si>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Callao</t>
  </si>
  <si>
    <t>S/M</t>
  </si>
  <si>
    <t>Callao, 15 de junio del 2015</t>
  </si>
  <si>
    <t xml:space="preserve">        Fecha  : 12/06/2015</t>
  </si>
  <si>
    <t>R.M.Nº 003-2015-PRODUCE, R.M.N°056-2015 PRODUCE, R.M.N°078-2015 PRODUCE, R.M.N°082-2015 PRODUCE, R.M.N°098-2015 PRODUCE,R.M.N°186-2015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</si>
</sst>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0" applyNumberFormat="1" applyFont="1" applyBorder="1" applyAlignment="1">
      <alignment horizontal="center"/>
      <protection/>
    </xf>
    <xf numFmtId="1" fontId="26" fillId="0" borderId="0" xfId="60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4" zoomScaleNormal="24" zoomScalePageLayoutView="0" workbookViewId="0" topLeftCell="A1">
      <selection activeCell="V50" sqref="V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7" t="s">
        <v>49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3" ht="35.25">
      <c r="B5" s="117" t="s">
        <v>45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8" t="s">
        <v>42</v>
      </c>
      <c r="AN6" s="118"/>
      <c r="AO6" s="118"/>
      <c r="AP6" s="118"/>
      <c r="AQ6" s="118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9"/>
      <c r="AP7" s="119"/>
      <c r="AQ7" s="119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0" t="s">
        <v>64</v>
      </c>
      <c r="AP8" s="120"/>
      <c r="AQ8" s="120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22" t="s">
        <v>57</v>
      </c>
      <c r="J10" s="123"/>
      <c r="K10" s="123" t="s">
        <v>7</v>
      </c>
      <c r="L10" s="123"/>
      <c r="M10" s="124" t="s">
        <v>8</v>
      </c>
      <c r="N10" s="125"/>
      <c r="O10" s="114" t="s">
        <v>9</v>
      </c>
      <c r="P10" s="121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13</v>
      </c>
      <c r="X10" s="113"/>
      <c r="Y10" s="114" t="s">
        <v>61</v>
      </c>
      <c r="Z10" s="113"/>
      <c r="AA10" s="115" t="s">
        <v>43</v>
      </c>
      <c r="AB10" s="116"/>
      <c r="AC10" s="112" t="s">
        <v>14</v>
      </c>
      <c r="AD10" s="113"/>
      <c r="AE10" s="112" t="s">
        <v>50</v>
      </c>
      <c r="AF10" s="113"/>
      <c r="AG10" s="112" t="s">
        <v>51</v>
      </c>
      <c r="AH10" s="113"/>
      <c r="AI10" s="112" t="s">
        <v>41</v>
      </c>
      <c r="AJ10" s="113"/>
      <c r="AK10" s="112" t="s">
        <v>52</v>
      </c>
      <c r="AL10" s="113"/>
      <c r="AM10" s="114" t="s">
        <v>53</v>
      </c>
      <c r="AN10" s="113"/>
      <c r="AO10" s="110" t="s">
        <v>15</v>
      </c>
      <c r="AP10" s="11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1699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530</v>
      </c>
      <c r="U12" s="53">
        <v>460</v>
      </c>
      <c r="V12" s="53">
        <v>342</v>
      </c>
      <c r="W12" s="53">
        <v>810</v>
      </c>
      <c r="X12" s="53">
        <v>0</v>
      </c>
      <c r="Y12" s="53">
        <v>2216</v>
      </c>
      <c r="Z12" s="53">
        <v>480</v>
      </c>
      <c r="AA12" s="53">
        <v>1469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624</v>
      </c>
      <c r="AH12" s="53">
        <v>0</v>
      </c>
      <c r="AI12" s="53">
        <v>0</v>
      </c>
      <c r="AJ12" s="53">
        <v>0</v>
      </c>
      <c r="AK12" s="53">
        <v>1284</v>
      </c>
      <c r="AL12" s="53">
        <v>109</v>
      </c>
      <c r="AM12" s="53">
        <v>6457</v>
      </c>
      <c r="AN12" s="53">
        <v>35.885</v>
      </c>
      <c r="AO12" s="54">
        <f>SUMIF($C$11:$AN$11,"I.Mad",B12:AM12)</f>
        <v>13320</v>
      </c>
      <c r="AP12" s="54">
        <f>SUMIF($C$11:$AN$11,"I.Mad",C12:AN12)</f>
        <v>3195.885</v>
      </c>
      <c r="AQ12" s="54">
        <f>SUM(AO12:AP12)</f>
        <v>16515.885000000002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59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>
        <v>22</v>
      </c>
      <c r="U13" s="55">
        <v>3</v>
      </c>
      <c r="V13" s="55">
        <v>18</v>
      </c>
      <c r="W13" s="55">
        <v>9</v>
      </c>
      <c r="X13" s="55" t="s">
        <v>21</v>
      </c>
      <c r="Y13" s="55">
        <v>34</v>
      </c>
      <c r="Z13" s="55">
        <v>8</v>
      </c>
      <c r="AA13" s="55">
        <v>6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6</v>
      </c>
      <c r="AH13" s="55" t="s">
        <v>21</v>
      </c>
      <c r="AI13" s="55" t="s">
        <v>21</v>
      </c>
      <c r="AJ13" s="55" t="s">
        <v>21</v>
      </c>
      <c r="AK13" s="55">
        <v>11</v>
      </c>
      <c r="AL13" s="55">
        <v>1</v>
      </c>
      <c r="AM13" s="55">
        <v>46</v>
      </c>
      <c r="AN13" s="55">
        <v>1</v>
      </c>
      <c r="AO13" s="54">
        <f>SUMIF($C$11:$AN$11,"Ind",C13:AN13)</f>
        <v>115</v>
      </c>
      <c r="AP13" s="54">
        <f>SUMIF($C$11:$AN$11,"I.Mad",C13:AN13)</f>
        <v>109</v>
      </c>
      <c r="AQ13" s="54">
        <f>SUM(AO13:AP13)</f>
        <v>224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62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>
        <v>3</v>
      </c>
      <c r="U14" s="55" t="s">
        <v>62</v>
      </c>
      <c r="V14" s="55">
        <v>8</v>
      </c>
      <c r="W14" s="55">
        <v>5</v>
      </c>
      <c r="X14" s="55" t="s">
        <v>21</v>
      </c>
      <c r="Y14" s="55">
        <v>4</v>
      </c>
      <c r="Z14" s="55">
        <v>4</v>
      </c>
      <c r="AA14" s="55">
        <v>3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3</v>
      </c>
      <c r="AH14" s="55" t="s">
        <v>21</v>
      </c>
      <c r="AI14" s="55" t="s">
        <v>21</v>
      </c>
      <c r="AJ14" s="55" t="s">
        <v>21</v>
      </c>
      <c r="AK14" s="55">
        <v>3</v>
      </c>
      <c r="AL14" s="55">
        <v>1</v>
      </c>
      <c r="AM14" s="55">
        <v>11</v>
      </c>
      <c r="AN14" s="55" t="s">
        <v>62</v>
      </c>
      <c r="AO14" s="54">
        <f>SUMIF($C$11:$AN$11,"Ind",C14:AN14)</f>
        <v>29</v>
      </c>
      <c r="AP14" s="54">
        <f>SUMIF($C$11:$AN$11,"I.Mad",C14:AN14)</f>
        <v>16</v>
      </c>
      <c r="AQ14" s="54">
        <f>SUM(AO14:AP14)</f>
        <v>45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>
        <v>2.1</v>
      </c>
      <c r="U15" s="55" t="s">
        <v>21</v>
      </c>
      <c r="V15" s="55">
        <v>0</v>
      </c>
      <c r="W15" s="55">
        <v>65.44702223560226</v>
      </c>
      <c r="X15" s="55" t="s">
        <v>21</v>
      </c>
      <c r="Y15" s="55">
        <v>13.129312918252605</v>
      </c>
      <c r="Z15" s="55">
        <v>19.03437523909485</v>
      </c>
      <c r="AA15" s="55">
        <v>2.7685796858315292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0.4811053552176758</v>
      </c>
      <c r="AH15" s="55" t="s">
        <v>21</v>
      </c>
      <c r="AI15" s="55" t="s">
        <v>21</v>
      </c>
      <c r="AJ15" s="55" t="s">
        <v>21</v>
      </c>
      <c r="AK15" s="55">
        <v>7.114271536004637</v>
      </c>
      <c r="AL15" s="55">
        <v>7.291666666666666</v>
      </c>
      <c r="AM15" s="55">
        <v>23.7133151732273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>
        <v>13.5</v>
      </c>
      <c r="U16" s="61" t="s">
        <v>21</v>
      </c>
      <c r="V16" s="61">
        <v>13.5</v>
      </c>
      <c r="W16" s="61">
        <v>11.5</v>
      </c>
      <c r="X16" s="61" t="s">
        <v>21</v>
      </c>
      <c r="Y16" s="61">
        <v>13</v>
      </c>
      <c r="Z16" s="61">
        <v>12.5</v>
      </c>
      <c r="AA16" s="61">
        <v>13.5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14</v>
      </c>
      <c r="AH16" s="61" t="s">
        <v>21</v>
      </c>
      <c r="AI16" s="61" t="s">
        <v>21</v>
      </c>
      <c r="AJ16" s="61" t="s">
        <v>21</v>
      </c>
      <c r="AK16" s="61">
        <v>13</v>
      </c>
      <c r="AL16" s="61">
        <v>13</v>
      </c>
      <c r="AM16" s="61">
        <v>12.5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>
        <v>1.4290598316356258</v>
      </c>
      <c r="Z25" s="75">
        <v>0.6666278906234304</v>
      </c>
      <c r="AA25" s="75">
        <v>30.57333333333333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32.00239316496896</v>
      </c>
      <c r="AP25" s="58">
        <f>SUMIF($C$11:$AN$11,"I.Mad",C25:AN25)</f>
        <v>0.6666278906234304</v>
      </c>
      <c r="AQ25" s="58">
        <f>SUM(AO25:AP25)</f>
        <v>32.66902105559239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1699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530</v>
      </c>
      <c r="U38" s="58">
        <f t="shared" si="3"/>
        <v>460</v>
      </c>
      <c r="V38" s="58">
        <f t="shared" si="3"/>
        <v>342</v>
      </c>
      <c r="W38" s="58">
        <f t="shared" si="3"/>
        <v>810</v>
      </c>
      <c r="X38" s="58">
        <f t="shared" si="3"/>
        <v>0</v>
      </c>
      <c r="Y38" s="58">
        <f>+SUM(Y12,Y18,Y24:Y37)</f>
        <v>2217.4290598316356</v>
      </c>
      <c r="Z38" s="58">
        <f>+SUM(Z12,Z18,Z24:Z37)</f>
        <v>480.66662789062343</v>
      </c>
      <c r="AA38" s="58">
        <f>+SUM(AA12,AA18,AA24:AA37)</f>
        <v>1499.5733333333333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624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1284</v>
      </c>
      <c r="AL38" s="58">
        <f t="shared" si="4"/>
        <v>109</v>
      </c>
      <c r="AM38" s="58">
        <f>+SUM(AM12,AM18,AM24:AM37)</f>
        <v>6457</v>
      </c>
      <c r="AN38" s="58">
        <f t="shared" si="4"/>
        <v>35.885</v>
      </c>
      <c r="AO38" s="58">
        <f>SUM(AO12,AO18,AO24:AO37)</f>
        <v>13352.002393164968</v>
      </c>
      <c r="AP38" s="58">
        <f>SUM(AP12,AP18,AP24:AP37)</f>
        <v>3196.5516278906234</v>
      </c>
      <c r="AQ38" s="58">
        <f>SUM(AO38:AP38)</f>
        <v>16548.554021055592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21.4</v>
      </c>
      <c r="H39" s="94"/>
      <c r="I39" s="94">
        <v>24.5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2015-06-15T21:18:13Z</dcterms:modified>
  <cp:category/>
  <cp:version/>
  <cp:contentType/>
  <cp:contentStatus/>
</cp:coreProperties>
</file>