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<sst xmlns="http://schemas.openxmlformats.org/spreadsheetml/2006/main" count="396" uniqueCount="69">
  <si>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</si>
  <si>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</si>
  <si>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</si>
  <si>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</si>
  <si>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</si>
  <si>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</si>
  <si>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</si>
  <si>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</si>
  <si>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</si>
  <si>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</si>
  <si>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</si>
  <si>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</si>
  <si>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</si>
  <si>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</si>
  <si>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</si>
  <si>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</si>
  <si>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</si>
  <si>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</si>
  <si>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</si>
  <si>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</si>
  <si>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</si>
  <si>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</si>
  <si>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</si>
  <si>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</si>
  <si>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</si>
  <si>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</si>
  <si>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</si>
  <si>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</si>
  <si>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</si>
  <si>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</si>
  <si>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</si>
  <si>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</si>
  <si>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</si>
  <si>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</si>
  <si>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</si>
  <si>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</si>
  <si>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</si>
  <si>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</si>
  <si>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</si>
  <si>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</si>
  <si>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</si>
  <si>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</si>
  <si>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</si>
  <si>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</si>
  <si>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</si>
  <si>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</si>
  <si>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</si>
  <si>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</si>
  <si>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</si>
  <si>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</si>
  <si>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</si>
  <si>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</si>
  <si>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</si>
  <si>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</si>
  <si>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</si>
  <si>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</si>
  <si>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</si>
  <si>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</si>
  <si>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</si>
  <si>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</si>
  <si>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</si>
  <si>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</si>
  <si>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</si>
  <si>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</si>
  <si>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</si>
  <si>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</si>
  <si>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12/03/2021</t>
  </si>
  <si>
    <t>Callao, 14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</si>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</sst>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W17" sqref="AW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206.06999999999996</v>
      </c>
      <c r="AF12" s="23">
        <v>110.58</v>
      </c>
      <c r="AG12" s="23">
        <v>0</v>
      </c>
      <c r="AH12" s="23">
        <v>0</v>
      </c>
      <c r="AI12" s="23">
        <v>0</v>
      </c>
      <c r="AJ12" s="23">
        <v>0</v>
      </c>
      <c r="AK12" s="23">
        <v>2446.12</v>
      </c>
      <c r="AL12" s="23">
        <v>363.48500000000001</v>
      </c>
      <c r="AM12" s="23">
        <v>1603.895</v>
      </c>
      <c r="AN12" s="23">
        <v>953.15</v>
      </c>
      <c r="AO12" s="23">
        <f>SUMIF($C$11:$AN$11,"Ind",C12:AN12)</f>
        <v>4256.085</v>
      </c>
      <c r="AP12" s="23">
        <f>SUMIF($C$11:$AN$11,"I.Mad",C12:AN12)</f>
        <v>1427.2149999999999</v>
      </c>
      <c r="AQ12" s="23">
        <f>SUM(AO12:AP12)</f>
        <v>5683.3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6</v>
      </c>
      <c r="AF13" s="23">
        <v>3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17</v>
      </c>
      <c r="AL13" s="23">
        <v>4</v>
      </c>
      <c r="AM13" s="23">
        <v>12</v>
      </c>
      <c r="AN13" s="23">
        <v>12</v>
      </c>
      <c r="AO13" s="23">
        <f>SUMIF($C$11:$AN$11,"Ind*",C13:AN13)</f>
        <v>35</v>
      </c>
      <c r="AP13" s="23">
        <f>SUMIF($C$11:$AN$11,"I.Mad",C13:AN13)</f>
        <v>19</v>
      </c>
      <c r="AQ13" s="23">
        <f>SUM(AO13:AP13)</f>
        <v>54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2</v>
      </c>
      <c r="AF14" s="23">
        <v>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7</v>
      </c>
      <c r="AL14" s="23" t="s">
        <v>68</v>
      </c>
      <c r="AM14" s="23">
        <v>5</v>
      </c>
      <c r="AN14" s="23">
        <v>3</v>
      </c>
      <c r="AO14" s="23">
        <f>SUMIF($C$11:$AN$11,"Ind*",C14:AN14)</f>
        <v>14</v>
      </c>
      <c r="AP14" s="23">
        <f>SUMIF($C$11:$AN$11,"I.Mad",C14:AN14)</f>
        <v>4</v>
      </c>
      <c r="AQ14" s="23">
        <f>SUM(AO14:AP14)</f>
        <v>18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49.042282745431514</v>
      </c>
      <c r="AF15" s="23">
        <v>51.741293532338304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29.567904426496074</v>
      </c>
      <c r="AL15" s="23" t="s">
        <v>31</v>
      </c>
      <c r="AM15" s="23">
        <v>52.821338414418832</v>
      </c>
      <c r="AN15" s="23">
        <v>44.319863466204851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>
        <v>12.5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206.06999999999996</v>
      </c>
      <c r="AF41" s="35">
        <f t="shared" si="3"/>
        <v>110.58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2446.12</v>
      </c>
      <c r="AL41" s="35">
        <f t="shared" si="3"/>
        <v>363.48500000000001</v>
      </c>
      <c r="AM41" s="35">
        <f t="shared" si="3"/>
        <v>1603.895</v>
      </c>
      <c r="AN41" s="35">
        <f t="shared" si="3"/>
        <v>953.15</v>
      </c>
      <c r="AO41" s="35">
        <f>SUM(AO12,AO18,AO24:AO37)</f>
        <v>4256.085</v>
      </c>
      <c r="AP41" s="35">
        <f>SUM(AP12,AP18,AP24:AP37)</f>
        <v>1427.2149999999999</v>
      </c>
      <c r="AQ41" s="35">
        <f t="shared" si="2"/>
        <v>5683.3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2021-03-15T00:17:56Z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