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Industrial\"/>
    </mc:Choice>
  </mc:AlternateContent>
  <bookViews>
    <workbookView showHorizontalScroll="0" showVerticalScroll="0" showSheetTabs="0" xWindow="0" yWindow="180" windowWidth="20490" windowHeight="757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<sst xmlns="http://schemas.openxmlformats.org/spreadsheetml/2006/main" count="392" uniqueCount="67">
  <si>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</si>
  <si>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</si>
  <si>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</si>
  <si>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</si>
  <si>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</si>
  <si>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</si>
  <si>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</si>
  <si>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</si>
  <si>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</si>
  <si>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</si>
  <si>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</si>
  <si>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</si>
  <si>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</si>
  <si>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</si>
  <si>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</si>
  <si>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</si>
  <si>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</si>
  <si>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</si>
  <si>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</si>
  <si>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</si>
  <si>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</si>
  <si>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</si>
  <si>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</si>
  <si>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</si>
  <si>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</si>
  <si>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</si>
  <si>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</si>
  <si>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</si>
  <si>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</si>
  <si>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</si>
  <si>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</si>
  <si>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</si>
  <si>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</si>
  <si>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</si>
  <si>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</si>
  <si>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</si>
  <si>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</si>
  <si>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</si>
  <si>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</si>
  <si>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</si>
  <si>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</si>
  <si>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</si>
  <si>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</si>
  <si>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</si>
  <si>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</si>
  <si>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</si>
  <si>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</si>
  <si>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</si>
  <si>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</si>
  <si>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</si>
  <si>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</si>
  <si>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</si>
  <si>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</si>
  <si>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</si>
  <si>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</si>
  <si>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</si>
  <si>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</si>
  <si>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</si>
  <si>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</si>
  <si>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</si>
  <si>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</si>
  <si>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</si>
  <si>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 xml:space="preserve">                      </t>
  </si>
  <si>
    <t>R.M.N°010-2017-PRODUCE, R.M.N°099-2017-PRODUCE</t>
  </si>
  <si>
    <t>S/M</t>
  </si>
  <si>
    <t xml:space="preserve">        Fecha  : 12/03/2017</t>
  </si>
  <si>
    <t>Callao, 13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</si>
</sst>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167" fontId="18" fillId="0" borderId="1" xfId="0" applyNumberFormat="1" applyFont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30" sqref="A3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8.85546875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56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37</v>
      </c>
      <c r="AN6" s="116"/>
      <c r="AO6" s="116"/>
      <c r="AP6" s="116"/>
      <c r="AQ6" s="116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7"/>
      <c r="AP7" s="117"/>
      <c r="AQ7" s="117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65</v>
      </c>
      <c r="AP8" s="116"/>
      <c r="AQ8" s="116"/>
    </row>
    <row r="9" spans="2:48" ht="21.75" customHeight="1" x14ac:dyDescent="0.4">
      <c r="B9" s="14" t="s">
        <v>2</v>
      </c>
      <c r="C9" s="11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57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867.6350000000001</v>
      </c>
      <c r="AF12" s="51">
        <v>70.834999999999994</v>
      </c>
      <c r="AG12" s="51">
        <v>1470.2488509975196</v>
      </c>
      <c r="AH12" s="51">
        <v>0</v>
      </c>
      <c r="AI12" s="51">
        <v>0</v>
      </c>
      <c r="AJ12" s="51">
        <v>0</v>
      </c>
      <c r="AK12" s="51">
        <v>1731.9749999999999</v>
      </c>
      <c r="AL12" s="51">
        <v>0</v>
      </c>
      <c r="AM12" s="51">
        <v>320.91044334975368</v>
      </c>
      <c r="AN12" s="51">
        <v>24.13</v>
      </c>
      <c r="AO12" s="52">
        <f>SUMIF($C$11:$AN$11,"Ind*",C12:AN12)</f>
        <v>4390.7692943472739</v>
      </c>
      <c r="AP12" s="52">
        <f>SUMIF($C$11:$AN$11,"I.Mad",C12:AN12)</f>
        <v>94.964999999999989</v>
      </c>
      <c r="AQ12" s="52">
        <f>SUM(AO12:AP12)</f>
        <v>4485.734294347274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>
        <v>12</v>
      </c>
      <c r="AF13" s="53">
        <v>3</v>
      </c>
      <c r="AG13" s="53">
        <v>17</v>
      </c>
      <c r="AH13" s="53" t="s">
        <v>20</v>
      </c>
      <c r="AI13" s="53" t="s">
        <v>20</v>
      </c>
      <c r="AJ13" s="53" t="s">
        <v>20</v>
      </c>
      <c r="AK13" s="53">
        <v>16</v>
      </c>
      <c r="AL13" s="53" t="s">
        <v>20</v>
      </c>
      <c r="AM13" s="53">
        <v>6</v>
      </c>
      <c r="AN13" s="53">
        <v>2</v>
      </c>
      <c r="AO13" s="52">
        <f>SUMIF($C$11:$AN$11,"Ind*",C13:AN13)</f>
        <v>51</v>
      </c>
      <c r="AP13" s="52">
        <f>SUMIF($C$11:$AN$11,"I.Mad",C13:AN13)</f>
        <v>5</v>
      </c>
      <c r="AQ13" s="52">
        <f>SUM(AO13:AP13)</f>
        <v>56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>
        <v>5</v>
      </c>
      <c r="AF14" s="53" t="s">
        <v>64</v>
      </c>
      <c r="AG14" s="53">
        <v>6</v>
      </c>
      <c r="AH14" s="53" t="s">
        <v>20</v>
      </c>
      <c r="AI14" s="53" t="s">
        <v>20</v>
      </c>
      <c r="AJ14" s="53" t="s">
        <v>20</v>
      </c>
      <c r="AK14" s="53">
        <v>3</v>
      </c>
      <c r="AL14" s="53" t="s">
        <v>20</v>
      </c>
      <c r="AM14" s="53">
        <v>3</v>
      </c>
      <c r="AN14" s="53" t="s">
        <v>64</v>
      </c>
      <c r="AO14" s="52">
        <f>SUMIF($C$11:$AN$11,"Ind*",C14:AN14)</f>
        <v>17</v>
      </c>
      <c r="AP14" s="52">
        <f>SUMIF($C$11:$AN$11,"I.Mad",C14:AN14)</f>
        <v>0</v>
      </c>
      <c r="AQ14" s="52">
        <f>SUM(AO14:AP14)</f>
        <v>17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>
        <v>75</v>
      </c>
      <c r="AF15" s="53" t="s">
        <v>20</v>
      </c>
      <c r="AG15" s="53">
        <v>42.7</v>
      </c>
      <c r="AH15" s="53" t="s">
        <v>20</v>
      </c>
      <c r="AI15" s="53" t="s">
        <v>20</v>
      </c>
      <c r="AJ15" s="53" t="s">
        <v>20</v>
      </c>
      <c r="AK15" s="53">
        <v>91</v>
      </c>
      <c r="AL15" s="53" t="s">
        <v>20</v>
      </c>
      <c r="AM15" s="53">
        <v>43.760349082751084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>
        <v>11</v>
      </c>
      <c r="AF16" s="58" t="s">
        <v>20</v>
      </c>
      <c r="AG16" s="58">
        <v>11.5</v>
      </c>
      <c r="AH16" s="58" t="s">
        <v>20</v>
      </c>
      <c r="AI16" s="58" t="s">
        <v>20</v>
      </c>
      <c r="AJ16" s="58" t="s">
        <v>20</v>
      </c>
      <c r="AK16" s="58">
        <v>9.5</v>
      </c>
      <c r="AL16" s="58" t="s">
        <v>20</v>
      </c>
      <c r="AM16" s="58">
        <v>11.5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>
        <v>12</v>
      </c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1"/>
        <v>12</v>
      </c>
      <c r="AP30" s="52">
        <f t="shared" si="2"/>
        <v>0</v>
      </c>
      <c r="AQ30" s="55">
        <f t="shared" si="0"/>
        <v>12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2"/>
      <c r="R31" s="112" t="s">
        <v>62</v>
      </c>
      <c r="S31" s="112"/>
      <c r="T31" s="52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879.6350000000001</v>
      </c>
      <c r="AF38" s="55">
        <f t="shared" si="3"/>
        <v>70.834999999999994</v>
      </c>
      <c r="AG38" s="55">
        <f>+SUM(AG12,AG18,AG24:AG37)</f>
        <v>1470.2488509975196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1731.9749999999999</v>
      </c>
      <c r="AL38" s="55">
        <f t="shared" si="3"/>
        <v>0</v>
      </c>
      <c r="AM38" s="55">
        <f t="shared" si="3"/>
        <v>320.91044334975368</v>
      </c>
      <c r="AN38" s="55">
        <f t="shared" si="3"/>
        <v>24.13</v>
      </c>
      <c r="AO38" s="55">
        <f>SUM(AO12,AO18,AO24:AO37)</f>
        <v>4402.7692943472739</v>
      </c>
      <c r="AP38" s="55">
        <f>SUM(AP12,AP18,AP24:AP37)</f>
        <v>94.964999999999989</v>
      </c>
      <c r="AQ38" s="55">
        <f>SUM(AO38:AP38)</f>
        <v>4497.734294347274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23.8</v>
      </c>
      <c r="H39" s="57"/>
      <c r="I39" s="57">
        <v>25.1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66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2017-02-08T19:29:50Z</cp:lastPrinted>
  <dcterms:created xsi:type="dcterms:W3CDTF">2008-10-21T17:58:04Z</dcterms:created>
  <dcterms:modified xsi:type="dcterms:W3CDTF">2017-03-13T20:11:37Z</dcterms:modified>
</cp:coreProperties>
</file>