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<sst xmlns="http://schemas.openxmlformats.org/spreadsheetml/2006/main" count="393" uniqueCount="69">
  <si>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</si>
  <si>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</si>
  <si>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</si>
  <si>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</si>
  <si>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</si>
  <si>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</si>
  <si>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</si>
  <si>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</si>
  <si>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</si>
  <si>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</si>
  <si>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</si>
  <si>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</si>
  <si>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</si>
  <si>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</si>
  <si>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</si>
  <si>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</si>
  <si>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</si>
  <si>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</si>
  <si>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</si>
  <si>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</si>
  <si>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</si>
  <si>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</si>
  <si>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</si>
  <si>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</si>
  <si>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</si>
  <si>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</si>
  <si>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</si>
  <si>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</si>
  <si>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</si>
  <si>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</si>
  <si>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</si>
  <si>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</si>
  <si>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</si>
  <si>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</si>
  <si>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</si>
  <si>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</si>
  <si>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</si>
  <si>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</si>
  <si>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</si>
  <si>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</si>
  <si>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</si>
  <si>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</si>
  <si>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</si>
  <si>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</si>
  <si>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</si>
  <si>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</si>
  <si>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</si>
  <si>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</si>
  <si>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</si>
  <si>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</si>
  <si>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</si>
  <si>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</si>
  <si>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</si>
  <si>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</si>
  <si>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</si>
  <si>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</si>
  <si>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</si>
  <si>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</si>
  <si>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</si>
  <si>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</si>
  <si>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</si>
  <si>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</si>
  <si>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</si>
  <si>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</si>
  <si>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</si>
  <si>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</si>
  <si>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 xml:space="preserve">        Fecha  : 11/12/2023</t>
  </si>
  <si>
    <t>SM</t>
  </si>
  <si>
    <t>Callao,12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</si>
</sst>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2" xfId="0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R25" zoomScale="24" zoomScaleNormal="24" workbookViewId="0">
      <selection activeCell="AD53" sqref="AD53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9.33203125" style="1" bestFit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60" t="s">
        <v>63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2:43" ht="45" customHeight="1" x14ac:dyDescent="0.65">
      <c r="B5" s="61" t="s">
        <v>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2" t="s">
        <v>4</v>
      </c>
      <c r="AN6" s="62"/>
      <c r="AO6" s="62"/>
      <c r="AP6" s="62"/>
      <c r="AQ6" s="62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3"/>
      <c r="AP7" s="63"/>
      <c r="AQ7" s="63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2" t="s">
        <v>66</v>
      </c>
      <c r="AP8" s="62"/>
      <c r="AQ8" s="62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7" t="s">
        <v>8</v>
      </c>
      <c r="D10" s="57"/>
      <c r="E10" s="57" t="s">
        <v>9</v>
      </c>
      <c r="F10" s="57"/>
      <c r="G10" s="57" t="s">
        <v>10</v>
      </c>
      <c r="H10" s="57"/>
      <c r="I10" s="57" t="s">
        <v>11</v>
      </c>
      <c r="J10" s="57"/>
      <c r="K10" s="57" t="s">
        <v>12</v>
      </c>
      <c r="L10" s="57"/>
      <c r="M10" s="57" t="s">
        <v>13</v>
      </c>
      <c r="N10" s="57"/>
      <c r="O10" s="57" t="s">
        <v>14</v>
      </c>
      <c r="P10" s="57"/>
      <c r="Q10" s="57" t="s">
        <v>15</v>
      </c>
      <c r="R10" s="57"/>
      <c r="S10" s="57" t="s">
        <v>16</v>
      </c>
      <c r="T10" s="57"/>
      <c r="U10" s="57" t="s">
        <v>17</v>
      </c>
      <c r="V10" s="57"/>
      <c r="W10" s="57" t="s">
        <v>18</v>
      </c>
      <c r="X10" s="57"/>
      <c r="Y10" s="59" t="s">
        <v>19</v>
      </c>
      <c r="Z10" s="59"/>
      <c r="AA10" s="57" t="s">
        <v>20</v>
      </c>
      <c r="AB10" s="57"/>
      <c r="AC10" s="57" t="s">
        <v>21</v>
      </c>
      <c r="AD10" s="57"/>
      <c r="AE10" s="57" t="s">
        <v>22</v>
      </c>
      <c r="AF10" s="57"/>
      <c r="AG10" s="57" t="s">
        <v>23</v>
      </c>
      <c r="AH10" s="57"/>
      <c r="AI10" s="57" t="s">
        <v>24</v>
      </c>
      <c r="AJ10" s="57"/>
      <c r="AK10" s="57" t="s">
        <v>25</v>
      </c>
      <c r="AL10" s="57"/>
      <c r="AM10" s="57" t="s">
        <v>26</v>
      </c>
      <c r="AN10" s="57"/>
      <c r="AO10" s="58" t="s">
        <v>27</v>
      </c>
      <c r="AP10" s="58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130.86500000000001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155.79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650.89</v>
      </c>
      <c r="Z12" s="24">
        <v>515.35500000000002</v>
      </c>
      <c r="AA12" s="24">
        <v>2076.6999999999998</v>
      </c>
      <c r="AB12" s="24">
        <v>0</v>
      </c>
      <c r="AC12" s="24">
        <v>800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3814.2449999999999</v>
      </c>
      <c r="AP12" s="24">
        <f>SUMIF($C$11:$AN$11,"I.Mad",C12:AN12)</f>
        <v>515.35500000000002</v>
      </c>
      <c r="AQ12" s="24">
        <f>SUM(AO12:AP12)</f>
        <v>4329.6000000000004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>
        <v>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>
        <v>4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55">
        <v>17</v>
      </c>
      <c r="Z13" s="24">
        <v>11</v>
      </c>
      <c r="AA13" s="24">
        <v>42</v>
      </c>
      <c r="AB13" s="24" t="s">
        <v>33</v>
      </c>
      <c r="AC13" s="24">
        <v>14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80</v>
      </c>
      <c r="AP13" s="24">
        <f>SUMIF($C$11:$AN$11,"I.Mad",C13:AN13)</f>
        <v>11</v>
      </c>
      <c r="AQ13" s="24">
        <f>SUM(AO13:AP13)</f>
        <v>91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67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>
        <v>4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55">
        <v>1</v>
      </c>
      <c r="Z14" s="24">
        <v>2</v>
      </c>
      <c r="AA14" s="24">
        <v>7</v>
      </c>
      <c r="AB14" s="24" t="s">
        <v>33</v>
      </c>
      <c r="AC14" s="24">
        <v>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15</v>
      </c>
      <c r="AP14" s="24">
        <f>SUMIF($C$11:$AN$11,"I.Mad",C14:AN14)</f>
        <v>2</v>
      </c>
      <c r="AQ14" s="24">
        <f>SUM(AO14:AP14)</f>
        <v>17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7" t="s">
        <v>33</v>
      </c>
      <c r="L15" s="27" t="s">
        <v>33</v>
      </c>
      <c r="M15" s="27" t="s">
        <v>33</v>
      </c>
      <c r="N15" s="27" t="s">
        <v>33</v>
      </c>
      <c r="O15" s="27" t="s">
        <v>33</v>
      </c>
      <c r="P15" s="27" t="s">
        <v>33</v>
      </c>
      <c r="Q15" s="27" t="s">
        <v>33</v>
      </c>
      <c r="R15" s="27" t="s">
        <v>33</v>
      </c>
      <c r="S15" s="27">
        <v>1.6271549854673999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7">
        <v>34.653465346530801</v>
      </c>
      <c r="Z15" s="24">
        <v>41.678572499783499</v>
      </c>
      <c r="AA15" s="27">
        <v>48.744257205024702</v>
      </c>
      <c r="AB15" s="24" t="s">
        <v>33</v>
      </c>
      <c r="AC15" s="24">
        <v>67.108201711804398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>
        <v>13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7">
        <v>12</v>
      </c>
      <c r="Z16" s="27">
        <v>12</v>
      </c>
      <c r="AA16" s="27">
        <v>11.5</v>
      </c>
      <c r="AB16" s="24" t="s">
        <v>33</v>
      </c>
      <c r="AC16" s="27">
        <v>11.5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7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7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>
        <v>6.0960000000000001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6.0960000000000001</v>
      </c>
      <c r="AP25" s="24">
        <f t="shared" si="1"/>
        <v>0</v>
      </c>
      <c r="AQ25" s="33">
        <f t="shared" si="2"/>
        <v>6.0960000000000001</v>
      </c>
    </row>
    <row r="26" spans="1:43" ht="50.25" customHeight="1" x14ac:dyDescent="0.7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7">
      <c r="B27" s="35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7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7">
      <c r="B30" s="35" t="s">
        <v>46</v>
      </c>
      <c r="C30" s="24"/>
      <c r="D30" s="24"/>
      <c r="E30" s="24"/>
      <c r="F30" s="24"/>
      <c r="G30" s="24"/>
      <c r="H30" s="24"/>
      <c r="I30" s="27"/>
      <c r="J30" s="56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6">
        <v>2.3140000000000001E-2</v>
      </c>
      <c r="Z30" s="27">
        <v>0.37630999999999998</v>
      </c>
      <c r="AA30" s="24">
        <v>7.1974200000000002</v>
      </c>
      <c r="AB30" s="33"/>
      <c r="AC30" s="33">
        <v>2.79948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10.02004</v>
      </c>
      <c r="AP30" s="24">
        <f t="shared" si="1"/>
        <v>0.37630999999999998</v>
      </c>
      <c r="AQ30" s="33">
        <f t="shared" si="2"/>
        <v>10.39635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7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7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7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7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4" x14ac:dyDescent="0.7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4" x14ac:dyDescent="0.7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4" x14ac:dyDescent="0.7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7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7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7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7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130.86500000000001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161.886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650.91314</v>
      </c>
      <c r="Z41" s="33">
        <f t="shared" si="3"/>
        <v>515.73131000000001</v>
      </c>
      <c r="AA41" s="33">
        <f>+SUM(AA24:AA40,AA18,C12)</f>
        <v>7.1974200000000002</v>
      </c>
      <c r="AB41" s="33">
        <f t="shared" si="3"/>
        <v>0</v>
      </c>
      <c r="AC41" s="33">
        <f t="shared" si="3"/>
        <v>802.79948000000002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3830.3610399999998</v>
      </c>
      <c r="AP41" s="33">
        <f>SUM(AP12,AP18,AP24:AP37)</f>
        <v>515.73131000000001</v>
      </c>
      <c r="AQ41" s="33">
        <f t="shared" si="2"/>
        <v>4346.0923499999999</v>
      </c>
    </row>
    <row r="42" spans="2:43" ht="50.25" customHeight="1" x14ac:dyDescent="0.7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2023-12-12T14:18:30Z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