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D92C129E-C813-4D0C-A53F-CCD6940CE069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<sst xmlns="http://schemas.openxmlformats.org/spreadsheetml/2006/main" count="357" uniqueCount="69">
  <si>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</si>
  <si>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</si>
  <si>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</si>
  <si>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</si>
  <si>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</si>
  <si>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</si>
  <si>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</si>
  <si>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</si>
  <si>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</si>
  <si>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</si>
  <si>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</si>
  <si>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</si>
  <si>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</si>
  <si>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</si>
  <si>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</si>
  <si>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</si>
  <si>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</si>
  <si>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</si>
  <si>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</si>
  <si>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</si>
  <si>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</si>
  <si>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</si>
  <si>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</si>
  <si>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</si>
  <si>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</si>
  <si>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</si>
  <si>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</si>
  <si>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</si>
  <si>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</si>
  <si>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</si>
  <si>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</si>
  <si>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</si>
  <si>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</si>
  <si>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</si>
  <si>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</si>
  <si>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</si>
  <si>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</si>
  <si>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</si>
  <si>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</si>
  <si>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</si>
  <si>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</si>
  <si>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</si>
  <si>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</si>
  <si>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</si>
  <si>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</si>
  <si>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</si>
  <si>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</si>
  <si>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</si>
  <si>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</si>
  <si>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</si>
  <si>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</si>
  <si>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</si>
  <si>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</si>
  <si>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</si>
  <si>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</si>
  <si>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</si>
  <si>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</si>
  <si>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</si>
  <si>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</si>
  <si>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</si>
  <si>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</si>
  <si>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</si>
  <si>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</si>
  <si>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</si>
  <si>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</si>
  <si>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>SM</t>
  </si>
  <si>
    <t xml:space="preserve">        Fecha  : 11/12/2022</t>
  </si>
  <si>
    <t>Callao, 12 de diciembre del 2022</t>
  </si>
  <si>
    <t xml:space="preserve">           Atención: Sra. Sandra Belaunde Arnillas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</si>
</sst>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5" fillId="0" borderId="0" xfId="0" applyFont="1"/>
    <xf numFmtId="0" fontId="6" fillId="0" borderId="0" xfId="8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/>
    <xf numFmtId="168" fontId="23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16" fillId="0" borderId="0" xfId="0" applyFont="1"/>
    <xf numFmtId="1" fontId="24" fillId="0" borderId="0" xfId="0" applyNumberFormat="1" applyFont="1" applyProtection="1">
      <protection locked="0"/>
    </xf>
    <xf numFmtId="1" fontId="20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1" fontId="24" fillId="0" borderId="0" xfId="0" applyNumberFormat="1" applyFont="1" applyAlignment="1" applyProtection="1">
      <alignment horizontal="right"/>
      <protection locked="0"/>
    </xf>
    <xf numFmtId="168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B4" sqref="B4:AQ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66</v>
      </c>
      <c r="AP8" s="63"/>
      <c r="AQ8" s="63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3158</v>
      </c>
      <c r="G12" s="25">
        <v>8544.6381496301183</v>
      </c>
      <c r="H12" s="25">
        <v>10618.051609135335</v>
      </c>
      <c r="I12" s="25">
        <v>9590.7900000000009</v>
      </c>
      <c r="J12" s="25">
        <v>2743.95</v>
      </c>
      <c r="K12" s="25">
        <v>673.55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211.745</v>
      </c>
      <c r="T12" s="25">
        <v>214.035</v>
      </c>
      <c r="U12" s="25">
        <v>160</v>
      </c>
      <c r="V12" s="25">
        <v>560</v>
      </c>
      <c r="W12" s="25">
        <v>221.83</v>
      </c>
      <c r="X12" s="25">
        <v>0</v>
      </c>
      <c r="Y12" s="25">
        <v>4048.35</v>
      </c>
      <c r="Z12" s="25">
        <v>0</v>
      </c>
      <c r="AA12" s="25">
        <v>3906.0574963764966</v>
      </c>
      <c r="AB12" s="25">
        <v>662.84631778719938</v>
      </c>
      <c r="AC12" s="25">
        <v>1200.9891054164973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28557.949751423112</v>
      </c>
      <c r="AP12" s="25">
        <f>SUMIF($C$11:$AN$11,"I.Mad",C12:AN12)</f>
        <v>17956.882926922535</v>
      </c>
      <c r="AQ12" s="25">
        <f>SUM(AO12:AP12)</f>
        <v>46514.832678345643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>
        <v>56</v>
      </c>
      <c r="G13" s="25">
        <v>37</v>
      </c>
      <c r="H13" s="25">
        <v>143</v>
      </c>
      <c r="I13" s="25">
        <v>39</v>
      </c>
      <c r="J13" s="25">
        <v>99</v>
      </c>
      <c r="K13" s="25">
        <v>2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>
        <v>6</v>
      </c>
      <c r="T13" s="25">
        <v>3</v>
      </c>
      <c r="U13" s="25">
        <v>4</v>
      </c>
      <c r="V13" s="25">
        <v>15</v>
      </c>
      <c r="W13" s="25">
        <v>2</v>
      </c>
      <c r="X13" s="25" t="s">
        <v>33</v>
      </c>
      <c r="Y13" s="25">
        <v>26</v>
      </c>
      <c r="Z13" s="25" t="s">
        <v>33</v>
      </c>
      <c r="AA13" s="25">
        <v>26</v>
      </c>
      <c r="AB13" s="25">
        <v>8</v>
      </c>
      <c r="AC13" s="25">
        <v>5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147</v>
      </c>
      <c r="AP13" s="25">
        <f>SUMIF($C$11:$AN$11,"I.Mad",C13:AN13)</f>
        <v>324</v>
      </c>
      <c r="AQ13" s="25">
        <f>SUM(AO13:AP13)</f>
        <v>471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>
        <v>6</v>
      </c>
      <c r="G14" s="25">
        <v>4</v>
      </c>
      <c r="H14" s="25">
        <v>6</v>
      </c>
      <c r="I14" s="25">
        <v>1</v>
      </c>
      <c r="J14" s="25">
        <v>20</v>
      </c>
      <c r="K14" s="25" t="s">
        <v>65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>
        <v>3</v>
      </c>
      <c r="T14" s="25">
        <v>2</v>
      </c>
      <c r="U14" s="25">
        <v>1</v>
      </c>
      <c r="V14" s="25">
        <v>8</v>
      </c>
      <c r="W14" s="25">
        <v>2</v>
      </c>
      <c r="X14" s="25" t="s">
        <v>33</v>
      </c>
      <c r="Y14" s="25">
        <v>8</v>
      </c>
      <c r="Z14" s="25" t="s">
        <v>33</v>
      </c>
      <c r="AA14" s="25">
        <v>4</v>
      </c>
      <c r="AB14" s="25">
        <v>6</v>
      </c>
      <c r="AC14" s="25">
        <v>2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25</v>
      </c>
      <c r="AP14" s="25">
        <f>SUMIF($C$11:$AN$11,"I.Mad",C14:AN14)</f>
        <v>48</v>
      </c>
      <c r="AQ14" s="25">
        <f>SUM(AO14:AP14)</f>
        <v>73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>
        <v>0.36102127391804889</v>
      </c>
      <c r="G15" s="25">
        <v>39.804244296289085</v>
      </c>
      <c r="H15" s="25">
        <v>45.108902701964567</v>
      </c>
      <c r="I15" s="25">
        <v>8.3333333333333339</v>
      </c>
      <c r="J15" s="25">
        <v>11.629944183401689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>
        <v>46.254978516398566</v>
      </c>
      <c r="T15" s="25">
        <v>65.926427317433166</v>
      </c>
      <c r="U15" s="25">
        <v>47.058823529411768</v>
      </c>
      <c r="V15" s="25">
        <v>76.586439742137486</v>
      </c>
      <c r="W15" s="25">
        <v>88.096507279660969</v>
      </c>
      <c r="X15" s="25" t="s">
        <v>33</v>
      </c>
      <c r="Y15" s="25">
        <v>28.817693282738187</v>
      </c>
      <c r="Z15" s="25" t="s">
        <v>33</v>
      </c>
      <c r="AA15" s="25">
        <v>24.934462346593829</v>
      </c>
      <c r="AB15" s="25">
        <v>31.295797800762308</v>
      </c>
      <c r="AC15" s="25">
        <v>41.877676476946469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>
        <v>13.5</v>
      </c>
      <c r="G16" s="30">
        <v>12</v>
      </c>
      <c r="H16" s="30">
        <v>12</v>
      </c>
      <c r="I16" s="30">
        <v>13</v>
      </c>
      <c r="J16" s="30">
        <v>12.5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>
        <v>12.5</v>
      </c>
      <c r="T16" s="30">
        <v>11.5</v>
      </c>
      <c r="U16" s="30">
        <v>11.5</v>
      </c>
      <c r="V16" s="30">
        <v>11</v>
      </c>
      <c r="W16" s="30">
        <v>10.5</v>
      </c>
      <c r="X16" s="30" t="s">
        <v>33</v>
      </c>
      <c r="Y16" s="30">
        <v>12</v>
      </c>
      <c r="Z16" s="30" t="s">
        <v>33</v>
      </c>
      <c r="AA16" s="30">
        <v>11.5</v>
      </c>
      <c r="AB16" s="30">
        <v>12</v>
      </c>
      <c r="AC16" s="30">
        <v>12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/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6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>
        <v>0.74399999999999999</v>
      </c>
      <c r="J30" s="25">
        <v>22.226999999999997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>
        <v>27.984740000000002</v>
      </c>
      <c r="Z30" s="25"/>
      <c r="AA30" s="25">
        <v>45.633799919800204</v>
      </c>
      <c r="AB30" s="36">
        <v>1.423682212800458</v>
      </c>
      <c r="AC30" s="36">
        <v>2.0858945835027152</v>
      </c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76.448434503302934</v>
      </c>
      <c r="AP30" s="25">
        <f t="shared" si="1"/>
        <v>23.650682212800454</v>
      </c>
      <c r="AQ30" s="36">
        <f t="shared" si="2"/>
        <v>100.0991167161034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25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63" customHeight="1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>
        <v>6.8287037037037033</v>
      </c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6.8287037037037033</v>
      </c>
      <c r="AP39" s="25">
        <f t="shared" si="1"/>
        <v>0</v>
      </c>
      <c r="AQ39" s="36">
        <f t="shared" si="2"/>
        <v>6.8287037037037033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3158</v>
      </c>
      <c r="G41" s="36">
        <f t="shared" si="3"/>
        <v>8544.6381496301183</v>
      </c>
      <c r="H41" s="36">
        <f t="shared" si="3"/>
        <v>10618.051609135335</v>
      </c>
      <c r="I41" s="36">
        <f t="shared" si="3"/>
        <v>9591.5340000000015</v>
      </c>
      <c r="J41" s="36">
        <f t="shared" si="3"/>
        <v>2766.1769999999997</v>
      </c>
      <c r="K41" s="36">
        <f t="shared" si="3"/>
        <v>673.55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211.745</v>
      </c>
      <c r="T41" s="36">
        <f t="shared" si="3"/>
        <v>214.035</v>
      </c>
      <c r="U41" s="36">
        <f t="shared" si="3"/>
        <v>160</v>
      </c>
      <c r="V41" s="36">
        <f t="shared" si="3"/>
        <v>560</v>
      </c>
      <c r="W41" s="36">
        <f t="shared" si="3"/>
        <v>221.83</v>
      </c>
      <c r="X41" s="36">
        <f t="shared" si="3"/>
        <v>0</v>
      </c>
      <c r="Y41" s="36">
        <f t="shared" si="3"/>
        <v>4076.3347399999998</v>
      </c>
      <c r="Z41" s="36">
        <f t="shared" si="3"/>
        <v>0</v>
      </c>
      <c r="AA41" s="36">
        <f t="shared" si="3"/>
        <v>3958.5200000000004</v>
      </c>
      <c r="AB41" s="36">
        <f t="shared" si="3"/>
        <v>664.26999999999987</v>
      </c>
      <c r="AC41" s="36">
        <f t="shared" si="3"/>
        <v>1203.075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28634.398185926413</v>
      </c>
      <c r="AP41" s="36">
        <f>SUM(AP12,AP18,AP24:AP37)</f>
        <v>17980.533609135335</v>
      </c>
      <c r="AQ41" s="36">
        <f t="shared" si="2"/>
        <v>46614.931795061748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17.399999999999999</v>
      </c>
      <c r="H42" s="30"/>
      <c r="I42" s="30">
        <v>19.8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2022-12-12T16:39:57Z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