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es\"/>
    </mc:Choice>
  </mc:AlternateContent>
  <bookViews>
    <workbookView showHorizontalScroll="0" showVerticalScroll="0" showSheetTabs="0" xWindow="0" yWindow="0" windowWidth="2073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<sst xmlns="http://schemas.openxmlformats.org/spreadsheetml/2006/main" count="356" uniqueCount="66">
  <si>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</si>
  <si>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</si>
  <si>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</si>
  <si>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</si>
  <si>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</si>
  <si>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</si>
  <si>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</si>
  <si>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</si>
  <si>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</si>
  <si>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</si>
  <si>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</si>
  <si>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</si>
  <si>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</si>
  <si>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</si>
  <si>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</si>
  <si>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</si>
  <si>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</si>
  <si>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</si>
  <si>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</si>
  <si>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</si>
  <si>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</si>
  <si>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</si>
  <si>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</si>
  <si>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</si>
  <si>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</si>
  <si>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</si>
  <si>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</si>
  <si>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</si>
  <si>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</si>
  <si>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</si>
  <si>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</si>
  <si>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</si>
  <si>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</si>
  <si>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</si>
  <si>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</si>
  <si>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</si>
  <si>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</si>
  <si>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</si>
  <si>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</si>
  <si>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</si>
  <si>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</si>
  <si>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</si>
  <si>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</si>
  <si>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</si>
  <si>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</si>
  <si>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</si>
  <si>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</si>
  <si>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</si>
  <si>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</si>
  <si>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</si>
  <si>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</si>
  <si>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</si>
  <si>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</si>
  <si>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</si>
  <si>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</si>
  <si>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</si>
  <si>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</si>
  <si>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</si>
  <si>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</si>
  <si>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</si>
  <si>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</si>
  <si>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</si>
  <si>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R.M.N°427-2015-PRODUCE,R.M.N°242-2016-PRODUCE,R.M.N°440-2016-PRODUCE, R.M.N° 469-2016</t>
  </si>
  <si>
    <t>Callao, 12 de diciembre del 2016</t>
  </si>
  <si>
    <t xml:space="preserve">        Fecha  : 11/12/2016</t>
  </si>
  <si>
    <t>10.5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</si>
</sst>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167" fontId="26" fillId="0" borderId="1" xfId="0" quotePrefix="1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2" zoomScale="24" zoomScaleNormal="24" workbookViewId="0">
      <selection activeCell="B44" sqref="B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37</v>
      </c>
      <c r="AN6" s="120"/>
      <c r="AO6" s="120"/>
      <c r="AP6" s="120"/>
      <c r="AQ6" s="120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0" t="s">
        <v>64</v>
      </c>
      <c r="AP8" s="120"/>
      <c r="AQ8" s="120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8"/>
      <c r="E10" s="117" t="s">
        <v>5</v>
      </c>
      <c r="F10" s="118"/>
      <c r="G10" s="125" t="s">
        <v>6</v>
      </c>
      <c r="H10" s="126"/>
      <c r="I10" s="127" t="s">
        <v>45</v>
      </c>
      <c r="J10" s="127"/>
      <c r="K10" s="127" t="s">
        <v>7</v>
      </c>
      <c r="L10" s="127"/>
      <c r="M10" s="117" t="s">
        <v>8</v>
      </c>
      <c r="N10" s="128"/>
      <c r="O10" s="117" t="s">
        <v>9</v>
      </c>
      <c r="P10" s="128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53</v>
      </c>
      <c r="X10" s="126"/>
      <c r="Y10" s="117" t="s">
        <v>47</v>
      </c>
      <c r="Z10" s="118"/>
      <c r="AA10" s="125" t="s">
        <v>38</v>
      </c>
      <c r="AB10" s="126"/>
      <c r="AC10" s="125" t="s">
        <v>13</v>
      </c>
      <c r="AD10" s="126"/>
      <c r="AE10" s="124" t="s">
        <v>57</v>
      </c>
      <c r="AF10" s="118"/>
      <c r="AG10" s="124" t="s">
        <v>48</v>
      </c>
      <c r="AH10" s="118"/>
      <c r="AI10" s="124" t="s">
        <v>49</v>
      </c>
      <c r="AJ10" s="118"/>
      <c r="AK10" s="124" t="s">
        <v>50</v>
      </c>
      <c r="AL10" s="118"/>
      <c r="AM10" s="124" t="s">
        <v>51</v>
      </c>
      <c r="AN10" s="118"/>
      <c r="AO10" s="122" t="s">
        <v>14</v>
      </c>
      <c r="AP10" s="123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660</v>
      </c>
      <c r="D12" s="53">
        <v>199</v>
      </c>
      <c r="E12" s="53">
        <v>675</v>
      </c>
      <c r="F12" s="53">
        <v>1451.9999999999995</v>
      </c>
      <c r="G12" s="53">
        <v>7055</v>
      </c>
      <c r="H12" s="53">
        <v>4155</v>
      </c>
      <c r="I12" s="53">
        <v>12215</v>
      </c>
      <c r="J12" s="53">
        <v>1646</v>
      </c>
      <c r="K12" s="53">
        <v>826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1379</v>
      </c>
      <c r="R12" s="53">
        <v>0</v>
      </c>
      <c r="S12" s="53">
        <v>75</v>
      </c>
      <c r="T12" s="53">
        <v>0</v>
      </c>
      <c r="U12" s="53">
        <v>420</v>
      </c>
      <c r="V12" s="53">
        <v>50</v>
      </c>
      <c r="W12" s="53">
        <v>0</v>
      </c>
      <c r="X12" s="53">
        <v>0</v>
      </c>
      <c r="Y12" s="53">
        <v>279.02999999999997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23584.03</v>
      </c>
      <c r="AP12" s="54">
        <f>SUMIF($C$11:$AN$11,"I.Mad",C12:AN12)</f>
        <v>7502</v>
      </c>
      <c r="AQ12" s="54">
        <f>SUM(AO12:AP12)</f>
        <v>31086.03</v>
      </c>
      <c r="AS12" s="27"/>
      <c r="AT12" s="62"/>
    </row>
    <row r="13" spans="2:48" ht="50.25" customHeight="1" x14ac:dyDescent="0.55000000000000004">
      <c r="B13" s="83" t="s">
        <v>19</v>
      </c>
      <c r="C13" s="55">
        <v>6</v>
      </c>
      <c r="D13" s="55">
        <v>2</v>
      </c>
      <c r="E13" s="55">
        <v>3</v>
      </c>
      <c r="F13" s="55">
        <v>30</v>
      </c>
      <c r="G13" s="55">
        <v>39</v>
      </c>
      <c r="H13" s="55">
        <v>106</v>
      </c>
      <c r="I13" s="55">
        <v>63</v>
      </c>
      <c r="J13" s="55">
        <v>53</v>
      </c>
      <c r="K13" s="55">
        <v>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12</v>
      </c>
      <c r="R13" s="55" t="s">
        <v>20</v>
      </c>
      <c r="S13" s="55">
        <v>2</v>
      </c>
      <c r="T13" s="55" t="s">
        <v>20</v>
      </c>
      <c r="U13" s="55">
        <v>8</v>
      </c>
      <c r="V13" s="55">
        <v>4</v>
      </c>
      <c r="W13" s="55" t="s">
        <v>20</v>
      </c>
      <c r="X13" s="55" t="s">
        <v>20</v>
      </c>
      <c r="Y13" s="55">
        <v>11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147</v>
      </c>
      <c r="AP13" s="54">
        <f>SUMIF($C$11:$AN$11,"I.Mad",C13:AN13)</f>
        <v>195</v>
      </c>
      <c r="AQ13" s="54">
        <f>SUM(AO13:AP13)</f>
        <v>342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3</v>
      </c>
      <c r="D14" s="55">
        <v>1</v>
      </c>
      <c r="E14" s="55">
        <v>1</v>
      </c>
      <c r="F14" s="55">
        <v>6</v>
      </c>
      <c r="G14" s="55">
        <v>6</v>
      </c>
      <c r="H14" s="55">
        <v>4</v>
      </c>
      <c r="I14" s="55">
        <v>1</v>
      </c>
      <c r="J14" s="55">
        <v>7</v>
      </c>
      <c r="K14" s="55">
        <v>3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>
        <v>2</v>
      </c>
      <c r="T14" s="55" t="s">
        <v>20</v>
      </c>
      <c r="U14" s="55">
        <v>3</v>
      </c>
      <c r="V14" s="55">
        <v>2</v>
      </c>
      <c r="W14" s="55" t="s">
        <v>20</v>
      </c>
      <c r="X14" s="55" t="s">
        <v>20</v>
      </c>
      <c r="Y14" s="55">
        <v>2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26</v>
      </c>
      <c r="AP14" s="54">
        <f>SUMIF($C$11:$AN$11,"I.Mad",C14:AN14)</f>
        <v>20</v>
      </c>
      <c r="AQ14" s="54">
        <f>SUM(AO14:AP14)</f>
        <v>46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9.275615477462134</v>
      </c>
      <c r="D15" s="55">
        <v>9.9099099099099082</v>
      </c>
      <c r="E15" s="55">
        <v>7</v>
      </c>
      <c r="F15" s="55">
        <v>5</v>
      </c>
      <c r="G15" s="55">
        <v>3</v>
      </c>
      <c r="H15" s="55">
        <v>0</v>
      </c>
      <c r="I15" s="55">
        <v>3.3</v>
      </c>
      <c r="J15" s="55">
        <v>0.05</v>
      </c>
      <c r="K15" s="55">
        <v>0.55000000000000004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18.399999999999999</v>
      </c>
      <c r="R15" s="55" t="s">
        <v>20</v>
      </c>
      <c r="S15" s="55">
        <v>98</v>
      </c>
      <c r="T15" s="55" t="s">
        <v>20</v>
      </c>
      <c r="U15" s="55">
        <v>64</v>
      </c>
      <c r="V15" s="55">
        <v>46</v>
      </c>
      <c r="W15" s="55" t="s">
        <v>20</v>
      </c>
      <c r="X15" s="55" t="s">
        <v>20</v>
      </c>
      <c r="Y15" s="55">
        <v>63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12.5</v>
      </c>
      <c r="D16" s="60">
        <v>13.5</v>
      </c>
      <c r="E16" s="60">
        <v>13</v>
      </c>
      <c r="F16" s="60">
        <v>13.5</v>
      </c>
      <c r="G16" s="60">
        <v>13.5</v>
      </c>
      <c r="H16" s="60">
        <v>14</v>
      </c>
      <c r="I16" s="60">
        <v>14</v>
      </c>
      <c r="J16" s="60">
        <v>14</v>
      </c>
      <c r="K16" s="60">
        <v>14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14.5</v>
      </c>
      <c r="R16" s="60" t="s">
        <v>20</v>
      </c>
      <c r="S16" s="60">
        <v>9</v>
      </c>
      <c r="T16" s="60" t="s">
        <v>20</v>
      </c>
      <c r="U16" s="60">
        <v>10.5</v>
      </c>
      <c r="V16" s="60">
        <v>12.5</v>
      </c>
      <c r="W16" s="60" t="s">
        <v>20</v>
      </c>
      <c r="X16" s="60" t="s">
        <v>20</v>
      </c>
      <c r="Y16" s="116" t="s">
        <v>65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>
        <v>8.8000000000000007</v>
      </c>
      <c r="J25" s="73"/>
      <c r="K25" s="57"/>
      <c r="L25" s="57"/>
      <c r="M25" s="57"/>
      <c r="N25" s="57"/>
      <c r="O25" s="57"/>
      <c r="P25" s="57"/>
      <c r="Q25" s="73">
        <v>90.5</v>
      </c>
      <c r="R25" s="73"/>
      <c r="S25" s="73"/>
      <c r="T25" s="73"/>
      <c r="U25" s="73"/>
      <c r="V25" s="73"/>
      <c r="W25" s="57"/>
      <c r="X25" s="57"/>
      <c r="Y25" s="73"/>
      <c r="Z25" s="73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99.3</v>
      </c>
      <c r="AP25" s="54">
        <f t="shared" ref="AP25:AP37" si="2">SUMIF($C$11:$AN$11,"I.Mad",C25:AN25)</f>
        <v>0</v>
      </c>
      <c r="AQ25" s="57">
        <f>SUM(AO25:AP25)</f>
        <v>99.3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660</v>
      </c>
      <c r="D38" s="57">
        <f t="shared" si="3"/>
        <v>199</v>
      </c>
      <c r="E38" s="57">
        <f t="shared" si="3"/>
        <v>675</v>
      </c>
      <c r="F38" s="57">
        <f t="shared" si="3"/>
        <v>1451.9999999999995</v>
      </c>
      <c r="G38" s="57">
        <f t="shared" si="3"/>
        <v>7055</v>
      </c>
      <c r="H38" s="57">
        <f t="shared" si="3"/>
        <v>4155</v>
      </c>
      <c r="I38" s="57">
        <f t="shared" si="3"/>
        <v>12223.8</v>
      </c>
      <c r="J38" s="57">
        <f t="shared" si="3"/>
        <v>1646</v>
      </c>
      <c r="K38" s="57">
        <f t="shared" si="3"/>
        <v>826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1469.5</v>
      </c>
      <c r="R38" s="57">
        <f t="shared" si="3"/>
        <v>0</v>
      </c>
      <c r="S38" s="57">
        <f t="shared" si="3"/>
        <v>75</v>
      </c>
      <c r="T38" s="57">
        <f t="shared" si="3"/>
        <v>0</v>
      </c>
      <c r="U38" s="57">
        <f t="shared" si="3"/>
        <v>420</v>
      </c>
      <c r="V38" s="57">
        <f t="shared" si="3"/>
        <v>50</v>
      </c>
      <c r="W38" s="57">
        <f t="shared" si="3"/>
        <v>0</v>
      </c>
      <c r="X38" s="57">
        <f t="shared" si="3"/>
        <v>0</v>
      </c>
      <c r="Y38" s="57">
        <f t="shared" si="3"/>
        <v>279.02999999999997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23683.329999999998</v>
      </c>
      <c r="AP38" s="57">
        <f>SUM(AP12,AP18,AP24:AP37)</f>
        <v>7502</v>
      </c>
      <c r="AQ38" s="57">
        <f>SUM(AO38:AP38)</f>
        <v>31185.329999999998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/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2016-11-25T17:24:06Z</cp:lastPrinted>
  <dcterms:created xsi:type="dcterms:W3CDTF">2008-10-21T17:58:04Z</dcterms:created>
  <dcterms:modified xsi:type="dcterms:W3CDTF">2016-12-12T18:33:29Z</dcterms:modified>
</cp:coreProperties>
</file>