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32" i="5" l="1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<sst xmlns="http://schemas.openxmlformats.org/spreadsheetml/2006/main" count="363" uniqueCount="67">
  <si>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</si>
  <si>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</si>
  <si>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</si>
  <si>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</si>
  <si>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</si>
  <si>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</si>
  <si>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</si>
  <si>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</si>
  <si>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</si>
  <si>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</si>
  <si>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</si>
  <si>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</si>
  <si>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</si>
  <si>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</si>
  <si>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</si>
  <si>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</si>
  <si>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</si>
  <si>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</si>
  <si>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</si>
  <si>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</si>
  <si>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</si>
  <si>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</si>
  <si>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</si>
  <si>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</si>
  <si>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</si>
  <si>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</si>
  <si>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</si>
  <si>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</si>
  <si>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</si>
  <si>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</si>
  <si>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</si>
  <si>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</si>
  <si>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</si>
  <si>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</si>
  <si>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</si>
  <si>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</si>
  <si>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</si>
  <si>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</si>
  <si>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</si>
  <si>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</si>
  <si>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</si>
  <si>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</si>
  <si>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</si>
  <si>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</si>
  <si>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</si>
  <si>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</si>
  <si>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</si>
  <si>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</si>
  <si>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</si>
  <si>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</si>
  <si>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</si>
  <si>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</si>
  <si>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</si>
  <si>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</si>
  <si>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</si>
  <si>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</si>
  <si>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</si>
  <si>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</si>
  <si>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</si>
  <si>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</si>
  <si>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</si>
  <si>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</si>
  <si>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 xml:space="preserve">        Fecha  : 11/11/2016</t>
  </si>
  <si>
    <t>Callao, 12 de noviembre del 2016</t>
  </si>
  <si>
    <t>S/M</t>
  </si>
  <si>
    <t>R.M.N°427-2015-PRODUCE,R.M.N°242-2016-PRODUCE,R.M.N°440-2016-PRODUCE</t>
  </si>
  <si>
    <t>12-12.5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</si>
</sst>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sz val="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167" fontId="31" fillId="0" borderId="1" xfId="0" quotePrefix="1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V28" sqref="V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2" t="s">
        <v>59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3" t="s">
        <v>37</v>
      </c>
      <c r="AN6" s="123"/>
      <c r="AO6" s="123"/>
      <c r="AP6" s="123"/>
      <c r="AQ6" s="123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4"/>
      <c r="AP7" s="124"/>
      <c r="AQ7" s="124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62</v>
      </c>
      <c r="AP8" s="123"/>
      <c r="AQ8" s="123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9" t="s">
        <v>4</v>
      </c>
      <c r="D10" s="116"/>
      <c r="E10" s="119" t="s">
        <v>5</v>
      </c>
      <c r="F10" s="116"/>
      <c r="G10" s="117" t="s">
        <v>6</v>
      </c>
      <c r="H10" s="118"/>
      <c r="I10" s="121" t="s">
        <v>45</v>
      </c>
      <c r="J10" s="121"/>
      <c r="K10" s="121" t="s">
        <v>7</v>
      </c>
      <c r="L10" s="121"/>
      <c r="M10" s="119" t="s">
        <v>8</v>
      </c>
      <c r="N10" s="120"/>
      <c r="O10" s="119" t="s">
        <v>9</v>
      </c>
      <c r="P10" s="120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53</v>
      </c>
      <c r="X10" s="118"/>
      <c r="Y10" s="119" t="s">
        <v>47</v>
      </c>
      <c r="Z10" s="116"/>
      <c r="AA10" s="117" t="s">
        <v>38</v>
      </c>
      <c r="AB10" s="118"/>
      <c r="AC10" s="117" t="s">
        <v>13</v>
      </c>
      <c r="AD10" s="118"/>
      <c r="AE10" s="115" t="s">
        <v>61</v>
      </c>
      <c r="AF10" s="116"/>
      <c r="AG10" s="115" t="s">
        <v>48</v>
      </c>
      <c r="AH10" s="116"/>
      <c r="AI10" s="115" t="s">
        <v>49</v>
      </c>
      <c r="AJ10" s="116"/>
      <c r="AK10" s="115" t="s">
        <v>50</v>
      </c>
      <c r="AL10" s="116"/>
      <c r="AM10" s="115" t="s">
        <v>51</v>
      </c>
      <c r="AN10" s="116"/>
      <c r="AO10" s="125" t="s">
        <v>14</v>
      </c>
      <c r="AP10" s="126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4944.7299999999996</v>
      </c>
      <c r="H12" s="53">
        <v>927.21</v>
      </c>
      <c r="I12" s="53">
        <v>1465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800</v>
      </c>
      <c r="R12" s="53">
        <v>0</v>
      </c>
      <c r="S12" s="53">
        <v>1270</v>
      </c>
      <c r="T12" s="53">
        <v>435</v>
      </c>
      <c r="U12" s="53">
        <v>230</v>
      </c>
      <c r="V12" s="53">
        <v>800</v>
      </c>
      <c r="W12" s="53">
        <v>800</v>
      </c>
      <c r="X12" s="53">
        <v>0</v>
      </c>
      <c r="Y12" s="53">
        <v>906.1271383790878</v>
      </c>
      <c r="Z12" s="53">
        <v>516.86</v>
      </c>
      <c r="AA12" s="53">
        <v>115.401</v>
      </c>
      <c r="AB12" s="53">
        <v>0</v>
      </c>
      <c r="AC12" s="53">
        <v>498.6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11029.858138379088</v>
      </c>
      <c r="AP12" s="54">
        <f>SUMIF($C$11:$AN$11,"I.Mad",C12:AN12)</f>
        <v>2679.07</v>
      </c>
      <c r="AQ12" s="54">
        <f>SUM(AO12:AP12)</f>
        <v>13708.928138379088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>
        <v>56</v>
      </c>
      <c r="H13" s="55">
        <v>20</v>
      </c>
      <c r="I13" s="55">
        <v>33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10</v>
      </c>
      <c r="R13" s="55" t="s">
        <v>20</v>
      </c>
      <c r="S13" s="55">
        <v>14</v>
      </c>
      <c r="T13" s="55">
        <v>6</v>
      </c>
      <c r="U13" s="55">
        <v>2</v>
      </c>
      <c r="V13" s="55">
        <v>7</v>
      </c>
      <c r="W13" s="55">
        <v>15</v>
      </c>
      <c r="X13" s="55" t="s">
        <v>20</v>
      </c>
      <c r="Y13" s="55">
        <v>18</v>
      </c>
      <c r="Z13" s="55">
        <v>9</v>
      </c>
      <c r="AA13" s="55">
        <v>5</v>
      </c>
      <c r="AB13" s="55" t="s">
        <v>20</v>
      </c>
      <c r="AC13" s="55">
        <v>12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165</v>
      </c>
      <c r="AP13" s="54">
        <f>SUMIF($C$11:$AN$11,"I.Mad",C13:AN13)</f>
        <v>42</v>
      </c>
      <c r="AQ13" s="54">
        <f>SUM(AO13:AP13)</f>
        <v>207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>
        <v>11</v>
      </c>
      <c r="H14" s="55">
        <v>7</v>
      </c>
      <c r="I14" s="55">
        <v>33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3</v>
      </c>
      <c r="R14" s="55" t="s">
        <v>20</v>
      </c>
      <c r="S14" s="55">
        <v>5</v>
      </c>
      <c r="T14" s="55">
        <v>5</v>
      </c>
      <c r="U14" s="55">
        <v>1</v>
      </c>
      <c r="V14" s="55">
        <v>2</v>
      </c>
      <c r="W14" s="55">
        <v>8</v>
      </c>
      <c r="X14" s="55" t="s">
        <v>20</v>
      </c>
      <c r="Y14" s="55">
        <v>11</v>
      </c>
      <c r="Z14" s="55" t="s">
        <v>64</v>
      </c>
      <c r="AA14" s="55">
        <v>4</v>
      </c>
      <c r="AB14" s="55" t="s">
        <v>20</v>
      </c>
      <c r="AC14" s="55">
        <v>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79</v>
      </c>
      <c r="AP14" s="54">
        <f>SUMIF($C$11:$AN$11,"I.Mad",C14:AN14)</f>
        <v>14</v>
      </c>
      <c r="AQ14" s="54">
        <f>SUM(AO14:AP14)</f>
        <v>93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45.063312315539072</v>
      </c>
      <c r="H15" s="55">
        <v>13.312053248179565</v>
      </c>
      <c r="I15" s="55">
        <v>36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1.2874579647633018</v>
      </c>
      <c r="R15" s="55" t="s">
        <v>20</v>
      </c>
      <c r="S15" s="55">
        <v>0.19777358088141872</v>
      </c>
      <c r="T15" s="55">
        <v>4.2446744054678085</v>
      </c>
      <c r="U15" s="55">
        <v>0.62500000000000011</v>
      </c>
      <c r="V15" s="55">
        <v>1.493684495440603</v>
      </c>
      <c r="W15" s="55">
        <v>0.19705688914437708</v>
      </c>
      <c r="X15" s="55" t="s">
        <v>20</v>
      </c>
      <c r="Y15" s="55">
        <v>1.6597762321695151</v>
      </c>
      <c r="Z15" s="55" t="s">
        <v>20</v>
      </c>
      <c r="AA15" s="55">
        <v>0</v>
      </c>
      <c r="AB15" s="55" t="s">
        <v>20</v>
      </c>
      <c r="AC15" s="55">
        <v>0.57264804307521489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>
        <v>12</v>
      </c>
      <c r="H16" s="60">
        <v>13</v>
      </c>
      <c r="I16" s="60" t="s">
        <v>66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114">
        <v>12.5</v>
      </c>
      <c r="R16" s="60" t="s">
        <v>20</v>
      </c>
      <c r="S16" s="114">
        <v>15</v>
      </c>
      <c r="T16" s="60">
        <v>12.5</v>
      </c>
      <c r="U16" s="114">
        <v>12.5</v>
      </c>
      <c r="V16" s="60">
        <v>12.5</v>
      </c>
      <c r="W16" s="114">
        <v>13</v>
      </c>
      <c r="X16" s="60" t="s">
        <v>20</v>
      </c>
      <c r="Y16" s="60">
        <v>12.5</v>
      </c>
      <c r="Z16" s="60" t="s">
        <v>20</v>
      </c>
      <c r="AA16" s="60">
        <v>13</v>
      </c>
      <c r="AB16" s="60" t="s">
        <v>20</v>
      </c>
      <c r="AC16" s="60">
        <v>13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>
        <v>1.0738703339882123</v>
      </c>
      <c r="H25" s="57"/>
      <c r="I25" s="73"/>
      <c r="J25" s="73"/>
      <c r="K25" s="57"/>
      <c r="L25" s="57"/>
      <c r="M25" s="57"/>
      <c r="N25" s="57"/>
      <c r="O25" s="57"/>
      <c r="P25" s="57"/>
      <c r="Q25" s="73">
        <v>0.99405940594059405</v>
      </c>
      <c r="R25" s="73"/>
      <c r="S25" s="73">
        <v>64.62</v>
      </c>
      <c r="T25" s="73"/>
      <c r="U25" s="73">
        <v>0.78700000000000003</v>
      </c>
      <c r="V25" s="73"/>
      <c r="W25" s="57">
        <v>32.066776723333597</v>
      </c>
      <c r="X25" s="57"/>
      <c r="Y25" s="73"/>
      <c r="Z25" s="57"/>
      <c r="AA25" s="73">
        <v>4.5990000000000002</v>
      </c>
      <c r="AB25" s="73"/>
      <c r="AC25" s="57">
        <v>1.0169999999999999</v>
      </c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105.15770646326241</v>
      </c>
      <c r="AP25" s="54">
        <f t="shared" ref="AP25:AP37" si="2">SUMIF($C$11:$AN$11,"I.Mad",C25:AN25)</f>
        <v>0</v>
      </c>
      <c r="AQ25" s="57">
        <f>SUM(AO25:AP25)</f>
        <v>105.15770646326241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>
        <v>0.35499999999999998</v>
      </c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0.35499999999999998</v>
      </c>
      <c r="AP26" s="54">
        <f t="shared" si="2"/>
        <v>0</v>
      </c>
      <c r="AQ26" s="57">
        <f t="shared" si="0"/>
        <v>0.35499999999999998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55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3">
        <v>1E-3</v>
      </c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1E-3</v>
      </c>
      <c r="AP29" s="54">
        <f t="shared" si="2"/>
        <v>0</v>
      </c>
      <c r="AQ29" s="57">
        <f t="shared" si="0"/>
        <v>1E-3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>
        <v>16.123303107581094</v>
      </c>
      <c r="H30" s="57">
        <v>6.717442649754914</v>
      </c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>
        <v>0.90286162091215028</v>
      </c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17.026164728493246</v>
      </c>
      <c r="AP30" s="54">
        <f t="shared" si="2"/>
        <v>6.717442649754914</v>
      </c>
      <c r="AQ30" s="57">
        <f t="shared" si="0"/>
        <v>23.743607378248161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56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4961.9271734415688</v>
      </c>
      <c r="H38" s="57">
        <f t="shared" si="3"/>
        <v>933.92744264975499</v>
      </c>
      <c r="I38" s="57">
        <f t="shared" si="3"/>
        <v>1465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800.99405940594056</v>
      </c>
      <c r="R38" s="57">
        <f t="shared" si="3"/>
        <v>0</v>
      </c>
      <c r="S38" s="57">
        <f>+SUM(S12,S18,S24:S37)</f>
        <v>1334.62</v>
      </c>
      <c r="T38" s="57">
        <f t="shared" si="3"/>
        <v>435</v>
      </c>
      <c r="U38" s="57">
        <f>+SUM(U12,U18,U24:U37)</f>
        <v>230.78700000000001</v>
      </c>
      <c r="V38" s="57">
        <f t="shared" si="3"/>
        <v>800</v>
      </c>
      <c r="W38" s="57">
        <f t="shared" si="3"/>
        <v>832.06677672333365</v>
      </c>
      <c r="X38" s="57">
        <f t="shared" si="3"/>
        <v>0</v>
      </c>
      <c r="Y38" s="57">
        <f>+SUM(Y12,Y18,Y24:Y37)</f>
        <v>907.03</v>
      </c>
      <c r="Z38" s="57">
        <f>+SUM(Z12,Z18,Z24:Z37)</f>
        <v>516.86</v>
      </c>
      <c r="AA38" s="57">
        <f>+SUM(AA12,AA18,AA24:AA37)</f>
        <v>120</v>
      </c>
      <c r="AB38" s="57">
        <f t="shared" ref="AB38:AN38" si="4">+SUM(AB12,AB18,AB24:AB37)</f>
        <v>0</v>
      </c>
      <c r="AC38" s="57">
        <f>+SUM(AC12,AC18,AC24:AC37)</f>
        <v>499.97300000000001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11152.398009570843</v>
      </c>
      <c r="AP38" s="57">
        <f>SUM(AP12,AP18,AP24:AP37)</f>
        <v>2685.7874426497551</v>
      </c>
      <c r="AQ38" s="57">
        <f>SUM(AO38:AP38)</f>
        <v>13838.185452220598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2016-11-14T18:48:16Z</dcterms:modified>
</cp:coreProperties>
</file>