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<sst xmlns="http://schemas.openxmlformats.org/spreadsheetml/2006/main" count="366" uniqueCount="69">
  <si>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</si>
  <si>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</si>
  <si>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</si>
  <si>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</si>
  <si>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</si>
  <si>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</si>
  <si>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</si>
  <si>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</si>
  <si>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</si>
  <si>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</si>
  <si>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</si>
  <si>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</si>
  <si>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</si>
  <si>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</si>
  <si>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</si>
  <si>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</si>
  <si>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</si>
  <si>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</si>
  <si>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</si>
  <si>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</si>
  <si>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</si>
  <si>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</si>
  <si>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</si>
  <si>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</si>
  <si>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</si>
  <si>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</si>
  <si>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</si>
  <si>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</si>
  <si>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</si>
  <si>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</si>
  <si>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</si>
  <si>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</si>
  <si>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</si>
  <si>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</si>
  <si>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</si>
  <si>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</si>
  <si>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</si>
  <si>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</si>
  <si>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</si>
  <si>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</si>
  <si>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</si>
  <si>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</si>
  <si>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</si>
  <si>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</si>
  <si>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</si>
  <si>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</si>
  <si>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</si>
  <si>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</si>
  <si>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</si>
  <si>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</si>
  <si>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</si>
  <si>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</si>
  <si>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</si>
  <si>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</si>
  <si>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</si>
  <si>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</si>
  <si>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</si>
  <si>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</si>
  <si>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</si>
  <si>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</si>
  <si>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</si>
  <si>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</si>
  <si>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</si>
  <si>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</si>
  <si>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R.M.N°099-2017-PRODUCE,  R.M.N°173-2017-PRODUCE, R.M.N°306-2017-PRODUCE,</t>
  </si>
  <si>
    <t xml:space="preserve">        Fecha  : 11/07/2017</t>
  </si>
  <si>
    <t>Callao, 12 de julio del 2017</t>
  </si>
  <si>
    <t>12.0 y 13.0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</si>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</sst>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6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9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8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Border="1"/>
    <xf numFmtId="0" fontId="9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20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8" fontId="7" fillId="0" borderId="0" xfId="0" applyNumberFormat="1" applyFont="1"/>
    <xf numFmtId="0" fontId="8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167" fontId="8" fillId="0" borderId="0" xfId="0" applyNumberFormat="1" applyFont="1" applyBorder="1"/>
    <xf numFmtId="167" fontId="9" fillId="3" borderId="5" xfId="0" applyNumberFormat="1" applyFont="1" applyFill="1" applyBorder="1" applyAlignment="1">
      <alignment horizontal="center" wrapText="1"/>
    </xf>
    <xf numFmtId="167" fontId="9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11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67" fontId="1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167" fontId="16" fillId="0" borderId="0" xfId="12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9" fillId="0" borderId="3" xfId="0" quotePrefix="1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" xfId="0" quotePrefix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11" fillId="0" borderId="0" xfId="0" applyFont="1"/>
    <xf numFmtId="167" fontId="19" fillId="0" borderId="1" xfId="0" applyNumberFormat="1" applyFont="1" applyFill="1" applyBorder="1" applyAlignment="1">
      <alignment horizontal="center"/>
    </xf>
    <xf numFmtId="167" fontId="19" fillId="0" borderId="1" xfId="0" quotePrefix="1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22" fillId="0" borderId="0" xfId="12" applyNumberFormat="1" applyFont="1" applyFill="1" applyBorder="1" applyProtection="1">
      <protection locked="0"/>
    </xf>
    <xf numFmtId="1" fontId="22" fillId="0" borderId="0" xfId="12" applyNumberFormat="1" applyFont="1" applyFill="1" applyBorder="1" applyAlignment="1" applyProtection="1">
      <protection locked="0"/>
    </xf>
    <xf numFmtId="1" fontId="22" fillId="0" borderId="0" xfId="12" applyNumberFormat="1" applyFont="1" applyFill="1" applyBorder="1" applyAlignment="1" applyProtection="1">
      <alignment horizontal="right"/>
      <protection locked="0"/>
    </xf>
    <xf numFmtId="1" fontId="22" fillId="0" borderId="0" xfId="12" quotePrefix="1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Fill="1"/>
    <xf numFmtId="0" fontId="11" fillId="0" borderId="0" xfId="0" applyFont="1" applyAlignment="1">
      <alignment horizontal="left"/>
    </xf>
    <xf numFmtId="49" fontId="11" fillId="0" borderId="0" xfId="0" applyNumberFormat="1" applyFont="1"/>
    <xf numFmtId="22" fontId="11" fillId="0" borderId="0" xfId="0" applyNumberFormat="1" applyFont="1"/>
    <xf numFmtId="167" fontId="19" fillId="0" borderId="5" xfId="0" applyNumberFormat="1" applyFont="1" applyBorder="1" applyAlignment="1">
      <alignment horizontal="center"/>
    </xf>
    <xf numFmtId="0" fontId="25" fillId="0" borderId="0" xfId="0" applyFont="1"/>
    <xf numFmtId="1" fontId="19" fillId="0" borderId="0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67" fontId="19" fillId="0" borderId="0" xfId="0" quotePrefix="1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0" fontId="28" fillId="0" borderId="1" xfId="0" applyFont="1" applyBorder="1"/>
    <xf numFmtId="0" fontId="17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167" fontId="19" fillId="3" borderId="5" xfId="0" applyNumberFormat="1" applyFont="1" applyFill="1" applyBorder="1" applyAlignment="1">
      <alignment horizontal="center" wrapText="1"/>
    </xf>
    <xf numFmtId="0" fontId="24" fillId="0" borderId="0" xfId="13" applyFont="1" applyFill="1" applyAlignment="1" applyProtection="1"/>
    <xf numFmtId="0" fontId="25" fillId="0" borderId="0" xfId="0" applyFont="1" applyFill="1"/>
    <xf numFmtId="167" fontId="9" fillId="0" borderId="3" xfId="0" quotePrefix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8" fillId="0" borderId="0" xfId="0" applyFont="1"/>
    <xf numFmtId="1" fontId="30" fillId="0" borderId="0" xfId="12" quotePrefix="1" applyNumberFormat="1" applyFont="1" applyBorder="1" applyAlignment="1" applyProtection="1">
      <protection locked="0"/>
    </xf>
    <xf numFmtId="0" fontId="18" fillId="0" borderId="0" xfId="0" applyFont="1" applyBorder="1" applyAlignment="1"/>
    <xf numFmtId="0" fontId="18" fillId="3" borderId="0" xfId="0" applyFont="1" applyFill="1" applyAlignment="1">
      <alignment horizontal="right"/>
    </xf>
    <xf numFmtId="0" fontId="14" fillId="0" borderId="0" xfId="0" applyFont="1"/>
    <xf numFmtId="0" fontId="18" fillId="0" borderId="0" xfId="0" applyFont="1" applyBorder="1"/>
    <xf numFmtId="1" fontId="18" fillId="0" borderId="0" xfId="0" applyNumberFormat="1" applyFont="1" applyBorder="1"/>
    <xf numFmtId="1" fontId="18" fillId="0" borderId="0" xfId="0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4" fillId="0" borderId="0" xfId="0" applyFont="1"/>
    <xf numFmtId="1" fontId="28" fillId="0" borderId="0" xfId="0" applyNumberFormat="1" applyFont="1"/>
    <xf numFmtId="0" fontId="24" fillId="0" borderId="0" xfId="0" applyFont="1" applyBorder="1"/>
    <xf numFmtId="168" fontId="19" fillId="0" borderId="5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0" fillId="0" borderId="1" xfId="0" applyBorder="1"/>
    <xf numFmtId="0" fontId="36" fillId="0" borderId="0" xfId="0" applyFont="1" applyBorder="1" applyAlignment="1"/>
    <xf numFmtId="167" fontId="36" fillId="0" borderId="0" xfId="0" applyNumberFormat="1" applyFont="1" applyBorder="1" applyAlignment="1"/>
    <xf numFmtId="2" fontId="19" fillId="0" borderId="5" xfId="0" applyNumberFormat="1" applyFont="1" applyBorder="1" applyAlignment="1">
      <alignment horizontal="center"/>
    </xf>
    <xf numFmtId="0" fontId="7" fillId="0" borderId="1" xfId="0" applyFont="1" applyBorder="1"/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0" fontId="23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7" fillId="0" borderId="2" xfId="0" quotePrefix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35" fillId="0" borderId="4" xfId="0" quotePrefix="1" applyFont="1" applyFill="1" applyBorder="1" applyAlignment="1">
      <alignment horizontal="center"/>
    </xf>
  </cellXfs>
  <cellStyles count="21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" zoomScale="23" zoomScaleNormal="23" workbookViewId="0">
      <selection activeCell="AB6" sqref="AB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1.75" customHeight="1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223</v>
      </c>
      <c r="F12" s="51">
        <v>847</v>
      </c>
      <c r="G12" s="51">
        <v>2873.6949999999997</v>
      </c>
      <c r="H12" s="51">
        <v>0</v>
      </c>
      <c r="I12" s="51">
        <v>3.14</v>
      </c>
      <c r="J12" s="51">
        <v>110.54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30</v>
      </c>
      <c r="T12" s="51">
        <v>85</v>
      </c>
      <c r="U12" s="51">
        <v>0</v>
      </c>
      <c r="V12" s="51">
        <v>700</v>
      </c>
      <c r="W12" s="51">
        <v>135</v>
      </c>
      <c r="X12" s="51">
        <v>0</v>
      </c>
      <c r="Y12" s="51">
        <v>875.05499999999995</v>
      </c>
      <c r="Z12" s="51">
        <v>216.76480000000001</v>
      </c>
      <c r="AA12" s="51">
        <v>0</v>
      </c>
      <c r="AB12" s="51">
        <v>100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1167.425</v>
      </c>
      <c r="AL12" s="51">
        <v>128.47499999999999</v>
      </c>
      <c r="AM12" s="51">
        <v>0</v>
      </c>
      <c r="AN12" s="51">
        <v>0</v>
      </c>
      <c r="AO12" s="52">
        <f>SUMIF($C$11:$AN$11,"Ind*",C12:AN12)</f>
        <v>5307.3149999999996</v>
      </c>
      <c r="AP12" s="52">
        <f>SUMIF($C$11:$AN$11,"I.Mad",C12:AN12)</f>
        <v>2187.7797999999998</v>
      </c>
      <c r="AQ12" s="52">
        <f>SUM(AO12:AP12)</f>
        <v>7495.0947999999989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6</v>
      </c>
      <c r="F13" s="53">
        <v>12</v>
      </c>
      <c r="G13" s="53">
        <v>40</v>
      </c>
      <c r="H13" s="53" t="s">
        <v>20</v>
      </c>
      <c r="I13" s="53">
        <v>1</v>
      </c>
      <c r="J13" s="53">
        <v>9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>
        <v>1</v>
      </c>
      <c r="T13" s="53">
        <v>2</v>
      </c>
      <c r="U13" s="53" t="s">
        <v>20</v>
      </c>
      <c r="V13" s="53">
        <v>20</v>
      </c>
      <c r="W13" s="53">
        <v>5</v>
      </c>
      <c r="X13" s="53" t="s">
        <v>20</v>
      </c>
      <c r="Y13" s="53">
        <v>31</v>
      </c>
      <c r="Z13" s="53">
        <v>9</v>
      </c>
      <c r="AA13" s="53" t="s">
        <v>20</v>
      </c>
      <c r="AB13" s="53">
        <v>14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11</v>
      </c>
      <c r="AL13" s="53">
        <v>3</v>
      </c>
      <c r="AM13" s="53" t="s">
        <v>20</v>
      </c>
      <c r="AN13" s="53" t="s">
        <v>20</v>
      </c>
      <c r="AO13" s="52">
        <f>SUMIF($C$11:$AN$11,"Ind*",C13:AN13)</f>
        <v>95</v>
      </c>
      <c r="AP13" s="52">
        <f>SUMIF($C$11:$AN$11,"I.Mad",C13:AN13)</f>
        <v>69</v>
      </c>
      <c r="AQ13" s="52">
        <f>SUM(AO13:AP13)</f>
        <v>164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68</v>
      </c>
      <c r="F14" s="53" t="s">
        <v>68</v>
      </c>
      <c r="G14" s="53">
        <v>15</v>
      </c>
      <c r="H14" s="53" t="s">
        <v>20</v>
      </c>
      <c r="I14" s="53">
        <v>1</v>
      </c>
      <c r="J14" s="53">
        <v>6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>
        <v>1</v>
      </c>
      <c r="T14" s="53">
        <v>2</v>
      </c>
      <c r="U14" s="53" t="s">
        <v>20</v>
      </c>
      <c r="V14" s="53">
        <v>7</v>
      </c>
      <c r="W14" s="53">
        <v>5</v>
      </c>
      <c r="X14" s="53" t="s">
        <v>20</v>
      </c>
      <c r="Y14" s="53">
        <v>7</v>
      </c>
      <c r="Z14" s="53">
        <v>1</v>
      </c>
      <c r="AA14" s="53" t="s">
        <v>20</v>
      </c>
      <c r="AB14" s="53">
        <v>3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4</v>
      </c>
      <c r="AL14" s="53">
        <v>1</v>
      </c>
      <c r="AM14" s="53" t="s">
        <v>20</v>
      </c>
      <c r="AN14" s="53" t="s">
        <v>20</v>
      </c>
      <c r="AO14" s="52">
        <f>SUMIF($C$11:$AN$11,"Ind*",C14:AN14)</f>
        <v>33</v>
      </c>
      <c r="AP14" s="52">
        <f>SUMIF($C$11:$AN$11,"I.Mad",C14:AN14)</f>
        <v>20</v>
      </c>
      <c r="AQ14" s="52">
        <f>SUM(AO14:AP14)</f>
        <v>53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>
        <v>0</v>
      </c>
      <c r="J15" s="53">
        <v>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>
        <v>11.351351351351349</v>
      </c>
      <c r="T15" s="53">
        <v>12.00436097180333</v>
      </c>
      <c r="U15" s="53" t="s">
        <v>20</v>
      </c>
      <c r="V15" s="53">
        <v>11.668735503371934</v>
      </c>
      <c r="W15" s="53">
        <v>6.7449840214991772</v>
      </c>
      <c r="X15" s="53" t="s">
        <v>20</v>
      </c>
      <c r="Y15" s="53">
        <v>8.6489089999999997</v>
      </c>
      <c r="Z15" s="53">
        <v>8.1967210000000001</v>
      </c>
      <c r="AA15" s="53" t="s">
        <v>20</v>
      </c>
      <c r="AB15" s="53">
        <v>19.648437282946148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83.174846306788098</v>
      </c>
      <c r="AL15" s="53">
        <v>81.1111111111111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14.5</v>
      </c>
      <c r="H16" s="58" t="s">
        <v>20</v>
      </c>
      <c r="I16" s="58">
        <v>13.5</v>
      </c>
      <c r="J16" s="58">
        <v>13.5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>
        <v>13</v>
      </c>
      <c r="T16" s="58">
        <v>12</v>
      </c>
      <c r="U16" s="58" t="s">
        <v>20</v>
      </c>
      <c r="V16" s="58">
        <v>12</v>
      </c>
      <c r="W16" s="58">
        <v>13.5</v>
      </c>
      <c r="X16" s="58" t="s">
        <v>20</v>
      </c>
      <c r="Y16" s="58" t="s">
        <v>67</v>
      </c>
      <c r="Z16" s="58">
        <v>12</v>
      </c>
      <c r="AA16" s="58" t="s">
        <v>20</v>
      </c>
      <c r="AB16" s="58">
        <v>12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11</v>
      </c>
      <c r="AL16" s="58">
        <v>10.5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>
        <v>0.79500000000000004</v>
      </c>
      <c r="Z30" s="71">
        <v>7.5156700000000007E-2</v>
      </c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0.79500000000000004</v>
      </c>
      <c r="AP30" s="52">
        <f t="shared" si="1"/>
        <v>7.5156700000000007E-2</v>
      </c>
      <c r="AQ30" s="55">
        <f t="shared" si="2"/>
        <v>0.87015670000000001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223</v>
      </c>
      <c r="F41" s="55">
        <f t="shared" si="8"/>
        <v>847</v>
      </c>
      <c r="G41" s="55">
        <f t="shared" si="8"/>
        <v>2873.6949999999997</v>
      </c>
      <c r="H41" s="55">
        <f t="shared" si="8"/>
        <v>0</v>
      </c>
      <c r="I41" s="55">
        <f t="shared" si="8"/>
        <v>3.14</v>
      </c>
      <c r="J41" s="55">
        <f t="shared" si="8"/>
        <v>110.54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30</v>
      </c>
      <c r="T41" s="55">
        <f t="shared" si="8"/>
        <v>85</v>
      </c>
      <c r="U41" s="55">
        <f t="shared" si="8"/>
        <v>0</v>
      </c>
      <c r="V41" s="55">
        <f t="shared" si="8"/>
        <v>700</v>
      </c>
      <c r="W41" s="55">
        <f t="shared" si="8"/>
        <v>135</v>
      </c>
      <c r="X41" s="55">
        <f t="shared" si="8"/>
        <v>0</v>
      </c>
      <c r="Y41" s="55">
        <f t="shared" si="8"/>
        <v>875.84999999999991</v>
      </c>
      <c r="Z41" s="55">
        <f t="shared" si="8"/>
        <v>216.83995670000002</v>
      </c>
      <c r="AA41" s="55">
        <f t="shared" si="8"/>
        <v>0</v>
      </c>
      <c r="AB41" s="55">
        <f t="shared" si="8"/>
        <v>100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1167.425</v>
      </c>
      <c r="AL41" s="55">
        <f t="shared" si="8"/>
        <v>128.47499999999999</v>
      </c>
      <c r="AM41" s="55">
        <f t="shared" si="8"/>
        <v>0</v>
      </c>
      <c r="AN41" s="55">
        <f t="shared" si="8"/>
        <v>0</v>
      </c>
      <c r="AO41" s="55">
        <f>SUM(AO12,AO18,AO24:AO37)</f>
        <v>5308.11</v>
      </c>
      <c r="AP41" s="55">
        <f>SUM(AP12,AP18,AP24:AP37)</f>
        <v>2187.8549567</v>
      </c>
      <c r="AQ41" s="55">
        <f>SUM(AO41:AP41)</f>
        <v>7495.9649566999997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17.3</v>
      </c>
      <c r="H42" s="114"/>
      <c r="I42" s="57">
        <v>19.8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16.600000000000001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2017-07-12T18:35:45Z</dcterms:modified>
</cp:coreProperties>
</file>