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<sst xmlns="http://schemas.openxmlformats.org/spreadsheetml/2006/main" count="399" uniqueCount="69">
  <si>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</si>
  <si>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</si>
  <si>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</si>
  <si>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</si>
  <si>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</si>
  <si>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</si>
  <si>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</si>
  <si>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</si>
  <si>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</si>
  <si>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</si>
  <si>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</si>
  <si>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</si>
  <si>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</si>
  <si>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</si>
  <si>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</si>
  <si>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</si>
  <si>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</si>
  <si>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</si>
  <si>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</si>
  <si>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</si>
  <si>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</si>
  <si>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</si>
  <si>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</si>
  <si>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</si>
  <si>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</si>
  <si>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</si>
  <si>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</si>
  <si>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</si>
  <si>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</si>
  <si>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</si>
  <si>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</si>
  <si>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</si>
  <si>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</si>
  <si>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</si>
  <si>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</si>
  <si>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</si>
  <si>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</si>
  <si>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</si>
  <si>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</si>
  <si>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</si>
  <si>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</si>
  <si>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</si>
  <si>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</si>
  <si>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</si>
  <si>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</si>
  <si>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</si>
  <si>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</si>
  <si>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</si>
  <si>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</si>
  <si>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</si>
  <si>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</si>
  <si>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</si>
  <si>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</si>
  <si>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</si>
  <si>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</si>
  <si>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</si>
  <si>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</si>
  <si>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</si>
  <si>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</si>
  <si>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</si>
  <si>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</si>
  <si>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</si>
  <si>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</si>
  <si>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</si>
  <si>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</si>
  <si>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R.M.N°074-2021-PRODUCE</t>
  </si>
  <si>
    <t>SM</t>
  </si>
  <si>
    <t xml:space="preserve">        Fecha  : 11/03/2021</t>
  </si>
  <si>
    <t>Callao, 12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</si>
</sst>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3">
    <xf numFmtId="0" fontId="0" fillId="0" borderId="0"/>
    <xf numFmtId="0" fontId="12" fillId="0" borderId="0"/>
    <xf numFmtId="0" fontId="31" fillId="0" borderId="0"/>
    <xf numFmtId="0" fontId="32" fillId="0" borderId="0"/>
    <xf numFmtId="167" fontId="32" fillId="0" borderId="0" applyFont="0" applyFill="0" applyBorder="0" applyAlignment="0" applyProtection="0"/>
    <xf numFmtId="0" fontId="9" fillId="0" borderId="0"/>
    <xf numFmtId="0" fontId="8" fillId="0" borderId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14" applyNumberFormat="0" applyAlignment="0" applyProtection="0"/>
    <xf numFmtId="0" fontId="41" fillId="8" borderId="15" applyNumberFormat="0" applyAlignment="0" applyProtection="0"/>
    <xf numFmtId="0" fontId="42" fillId="8" borderId="14" applyNumberFormat="0" applyAlignment="0" applyProtection="0"/>
    <xf numFmtId="0" fontId="43" fillId="0" borderId="16" applyNumberFormat="0" applyFill="0" applyAlignment="0" applyProtection="0"/>
    <xf numFmtId="0" fontId="44" fillId="9" borderId="17" applyNumberFormat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47" fillId="34" borderId="0" applyNumberFormat="0" applyBorder="0" applyAlignment="0" applyProtection="0"/>
    <xf numFmtId="0" fontId="7" fillId="0" borderId="0"/>
    <xf numFmtId="0" fontId="4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 applyFont="0" applyBorder="0" applyAlignment="0"/>
    <xf numFmtId="0" fontId="31" fillId="0" borderId="0"/>
    <xf numFmtId="0" fontId="7" fillId="0" borderId="0"/>
    <xf numFmtId="0" fontId="31" fillId="0" borderId="0"/>
    <xf numFmtId="0" fontId="7" fillId="10" borderId="18" applyNumberFormat="0" applyFont="0" applyAlignment="0" applyProtection="0"/>
    <xf numFmtId="0" fontId="33" fillId="0" borderId="0" applyNumberFormat="0" applyFill="0" applyBorder="0" applyAlignment="0" applyProtection="0"/>
    <xf numFmtId="0" fontId="31" fillId="0" borderId="0"/>
    <xf numFmtId="0" fontId="7" fillId="10" borderId="1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18" applyNumberFormat="0" applyFont="0" applyAlignment="0" applyProtection="0"/>
    <xf numFmtId="0" fontId="6" fillId="10" borderId="18" applyNumberFormat="0" applyFont="0" applyAlignment="0" applyProtection="0"/>
    <xf numFmtId="0" fontId="5" fillId="0" borderId="0"/>
    <xf numFmtId="0" fontId="50" fillId="0" borderId="0"/>
    <xf numFmtId="167" fontId="31" fillId="0" borderId="0" applyFont="0" applyFill="0" applyBorder="0" applyAlignment="0" applyProtection="0"/>
    <xf numFmtId="0" fontId="4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31" fillId="0" borderId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1" fillId="0" borderId="0"/>
    <xf numFmtId="0" fontId="31" fillId="0" borderId="0"/>
    <xf numFmtId="0" fontId="31" fillId="0" borderId="0"/>
    <xf numFmtId="1" fontId="31" fillId="0" borderId="0"/>
    <xf numFmtId="1" fontId="31" fillId="0" borderId="0"/>
    <xf numFmtId="1" fontId="31" fillId="0" borderId="0"/>
  </cellStyleXfs>
  <cellXfs count="79">
    <xf numFmtId="0" fontId="0" fillId="0" borderId="0" xfId="0"/>
    <xf numFmtId="0" fontId="10" fillId="0" borderId="0" xfId="0" applyFont="1"/>
    <xf numFmtId="0" fontId="11" fillId="0" borderId="0" xfId="1" applyFont="1" applyAlignment="1" applyProtection="1"/>
    <xf numFmtId="0" fontId="13" fillId="0" borderId="0" xfId="0" applyFont="1"/>
    <xf numFmtId="0" fontId="14" fillId="0" borderId="0" xfId="0" applyFont="1"/>
    <xf numFmtId="0" fontId="15" fillId="0" borderId="0" xfId="0" applyFont="1"/>
    <xf numFmtId="20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9" fontId="19" fillId="0" borderId="0" xfId="0" applyNumberFormat="1" applyFont="1"/>
    <xf numFmtId="1" fontId="21" fillId="0" borderId="0" xfId="0" applyNumberFormat="1" applyFont="1"/>
    <xf numFmtId="22" fontId="19" fillId="0" borderId="0" xfId="0" applyNumberFormat="1" applyFont="1"/>
    <xf numFmtId="0" fontId="22" fillId="0" borderId="0" xfId="0" applyFont="1"/>
    <xf numFmtId="0" fontId="14" fillId="0" borderId="0" xfId="0" applyFont="1" applyBorder="1"/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1" fillId="0" borderId="4" xfId="0" applyFont="1" applyBorder="1"/>
    <xf numFmtId="1" fontId="23" fillId="0" borderId="0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" fontId="23" fillId="0" borderId="2" xfId="0" applyNumberFormat="1" applyFont="1" applyBorder="1" applyAlignment="1">
      <alignment horizontal="center"/>
    </xf>
    <xf numFmtId="1" fontId="10" fillId="0" borderId="0" xfId="0" applyNumberFormat="1" applyFont="1"/>
    <xf numFmtId="0" fontId="10" fillId="0" borderId="0" xfId="0" applyFont="1" applyBorder="1"/>
    <xf numFmtId="0" fontId="21" fillId="0" borderId="2" xfId="0" applyFont="1" applyBorder="1" applyAlignment="1">
      <alignment horizontal="left"/>
    </xf>
    <xf numFmtId="165" fontId="10" fillId="0" borderId="0" xfId="0" applyNumberFormat="1" applyFont="1"/>
    <xf numFmtId="0" fontId="24" fillId="2" borderId="2" xfId="0" applyFont="1" applyFill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0" fontId="21" fillId="3" borderId="9" xfId="0" applyFont="1" applyFill="1" applyBorder="1" applyAlignment="1">
      <alignment horizontal="left"/>
    </xf>
    <xf numFmtId="0" fontId="18" fillId="3" borderId="9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" fontId="23" fillId="0" borderId="4" xfId="0" applyNumberFormat="1" applyFont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0" fontId="21" fillId="0" borderId="2" xfId="0" applyFont="1" applyBorder="1"/>
    <xf numFmtId="2" fontId="23" fillId="0" borderId="4" xfId="0" applyNumberFormat="1" applyFont="1" applyBorder="1" applyAlignment="1">
      <alignment horizontal="center"/>
    </xf>
    <xf numFmtId="166" fontId="18" fillId="3" borderId="4" xfId="0" applyNumberFormat="1" applyFont="1" applyFill="1" applyBorder="1" applyAlignment="1">
      <alignment horizontal="center" wrapText="1"/>
    </xf>
    <xf numFmtId="166" fontId="26" fillId="0" borderId="2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1" fontId="14" fillId="0" borderId="0" xfId="0" applyNumberFormat="1" applyFont="1" applyBorder="1" applyAlignment="1">
      <alignment horizontal="center"/>
    </xf>
    <xf numFmtId="0" fontId="21" fillId="0" borderId="0" xfId="0" applyFont="1"/>
    <xf numFmtId="1" fontId="28" fillId="0" borderId="0" xfId="0" applyNumberFormat="1" applyFont="1" applyBorder="1" applyProtection="1">
      <protection locked="0"/>
    </xf>
    <xf numFmtId="0" fontId="29" fillId="0" borderId="0" xfId="0" applyFont="1" applyAlignment="1">
      <alignment horizontal="left"/>
    </xf>
    <xf numFmtId="1" fontId="28" fillId="0" borderId="0" xfId="0" applyNumberFormat="1" applyFont="1" applyBorder="1" applyAlignment="1" applyProtection="1">
      <protection locked="0"/>
    </xf>
    <xf numFmtId="1" fontId="28" fillId="0" borderId="0" xfId="0" applyNumberFormat="1" applyFont="1" applyBorder="1" applyAlignment="1" applyProtection="1">
      <alignment horizontal="right"/>
      <protection locked="0"/>
    </xf>
    <xf numFmtId="166" fontId="23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0" xfId="0" applyFont="1"/>
    <xf numFmtId="0" fontId="26" fillId="0" borderId="0" xfId="0" applyFon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1" fillId="0" borderId="0" xfId="0" applyFont="1"/>
    <xf numFmtId="166" fontId="23" fillId="0" borderId="10" xfId="0" applyNumberFormat="1" applyFont="1" applyBorder="1" applyAlignment="1">
      <alignment horizontal="center"/>
    </xf>
    <xf numFmtId="166" fontId="51" fillId="3" borderId="4" xfId="0" applyNumberFormat="1" applyFont="1" applyFill="1" applyBorder="1" applyAlignment="1">
      <alignment horizontal="center" wrapText="1"/>
    </xf>
    <xf numFmtId="166" fontId="51" fillId="0" borderId="4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0" fontId="17" fillId="0" borderId="0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</cellXfs>
  <cellStyles count="133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D13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673.36999999999989</v>
      </c>
      <c r="AF12" s="23">
        <v>191.83</v>
      </c>
      <c r="AG12" s="23">
        <v>0</v>
      </c>
      <c r="AH12" s="23">
        <v>0</v>
      </c>
      <c r="AI12" s="23">
        <v>0</v>
      </c>
      <c r="AJ12" s="23">
        <v>0</v>
      </c>
      <c r="AK12" s="23">
        <v>1200.595</v>
      </c>
      <c r="AL12" s="23">
        <v>115.05500000000001</v>
      </c>
      <c r="AM12" s="23">
        <v>686.06</v>
      </c>
      <c r="AN12" s="23">
        <v>577.46500000000003</v>
      </c>
      <c r="AO12" s="23">
        <f>SUMIF($C$11:$AN$11,"Ind",C12:AN12)</f>
        <v>2560.0249999999996</v>
      </c>
      <c r="AP12" s="23">
        <f>SUMIF($C$11:$AN$11,"I.Mad",C12:AN12)</f>
        <v>884.35</v>
      </c>
      <c r="AQ12" s="23">
        <f>SUM(AO12:AP12)</f>
        <v>3444.3749999999995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>
        <v>6</v>
      </c>
      <c r="AF13" s="23">
        <v>4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11</v>
      </c>
      <c r="AL13" s="23">
        <v>1</v>
      </c>
      <c r="AM13" s="23">
        <v>10</v>
      </c>
      <c r="AN13" s="23">
        <v>12</v>
      </c>
      <c r="AO13" s="23">
        <f>SUMIF($C$11:$AN$11,"Ind*",C13:AN13)</f>
        <v>27</v>
      </c>
      <c r="AP13" s="23">
        <f>SUMIF($C$11:$AN$11,"I.Mad",C13:AN13)</f>
        <v>17</v>
      </c>
      <c r="AQ13" s="23">
        <f>SUM(AO13:AP13)</f>
        <v>44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>
        <v>4</v>
      </c>
      <c r="AF14" s="23" t="s">
        <v>66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4</v>
      </c>
      <c r="AL14" s="23" t="s">
        <v>66</v>
      </c>
      <c r="AM14" s="23">
        <v>6</v>
      </c>
      <c r="AN14" s="23">
        <v>3</v>
      </c>
      <c r="AO14" s="23">
        <f>SUMIF($C$11:$AN$11,"Ind*",C14:AN14)</f>
        <v>14</v>
      </c>
      <c r="AP14" s="23">
        <f>SUMIF($C$11:$AN$11,"I.Mad",C14:AN14)</f>
        <v>3</v>
      </c>
      <c r="AQ14" s="23">
        <f>SUM(AO14:AP14)</f>
        <v>17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>
        <v>49.114206018788593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25.756819962097943</v>
      </c>
      <c r="AL15" s="23" t="s">
        <v>31</v>
      </c>
      <c r="AM15" s="23">
        <v>17.61959089008354</v>
      </c>
      <c r="AN15" s="23">
        <v>22.320315026050611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>
        <v>12.5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13</v>
      </c>
      <c r="AL16" s="29" t="s">
        <v>31</v>
      </c>
      <c r="AM16" s="29">
        <v>12.5</v>
      </c>
      <c r="AN16" s="29">
        <v>12.5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673.36999999999989</v>
      </c>
      <c r="AF41" s="35">
        <f t="shared" si="3"/>
        <v>191.83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1200.595</v>
      </c>
      <c r="AL41" s="35">
        <f t="shared" si="3"/>
        <v>115.05500000000001</v>
      </c>
      <c r="AM41" s="35">
        <f t="shared" si="3"/>
        <v>686.06</v>
      </c>
      <c r="AN41" s="35">
        <f t="shared" si="3"/>
        <v>577.46500000000003</v>
      </c>
      <c r="AO41" s="35">
        <f>SUM(AO12,AO18,AO24:AO37)</f>
        <v>2560.0249999999996</v>
      </c>
      <c r="AP41" s="35">
        <f>SUM(AP12,AP18,AP24:AP37)</f>
        <v>884.35</v>
      </c>
      <c r="AQ41" s="35">
        <f t="shared" si="2"/>
        <v>3444.3749999999995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16.2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2021-03-12T17:51:47Z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