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<sst xmlns="http://schemas.openxmlformats.org/spreadsheetml/2006/main" count="399" uniqueCount="69">
  <si>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</si>
  <si>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</si>
  <si>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</si>
  <si>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</si>
  <si>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</si>
  <si>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</si>
  <si>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</si>
  <si>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</si>
  <si>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</si>
  <si>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</si>
  <si>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</si>
  <si>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</si>
  <si>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</si>
  <si>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</si>
  <si>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</si>
  <si>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</si>
  <si>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</si>
  <si>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</si>
  <si>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</si>
  <si>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</si>
  <si>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</si>
  <si>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</si>
  <si>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</si>
  <si>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</si>
  <si>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</si>
  <si>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</si>
  <si>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</si>
  <si>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</si>
  <si>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</si>
  <si>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</si>
  <si>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</si>
  <si>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</si>
  <si>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</si>
  <si>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</si>
  <si>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</si>
  <si>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</si>
  <si>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</si>
  <si>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</si>
  <si>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</si>
  <si>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</si>
  <si>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</si>
  <si>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</si>
  <si>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</si>
  <si>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</si>
  <si>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</si>
  <si>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</si>
  <si>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</si>
  <si>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</si>
  <si>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</si>
  <si>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</si>
  <si>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</si>
  <si>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</si>
  <si>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</si>
  <si>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</si>
  <si>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</si>
  <si>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</si>
  <si>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</si>
  <si>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</si>
  <si>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</si>
  <si>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</si>
  <si>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</si>
  <si>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</si>
  <si>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</si>
  <si>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</si>
  <si>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</si>
  <si>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</si>
  <si>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SM</t>
  </si>
  <si>
    <t xml:space="preserve">        Fecha  : 11/03/2021</t>
  </si>
  <si>
    <t>Callao, 12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</si>
</sst>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3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673.36999999999989</v>
      </c>
      <c r="AF12" s="23">
        <v>191.83</v>
      </c>
      <c r="AG12" s="23">
        <v>0</v>
      </c>
      <c r="AH12" s="23">
        <v>0</v>
      </c>
      <c r="AI12" s="23">
        <v>0</v>
      </c>
      <c r="AJ12" s="23">
        <v>0</v>
      </c>
      <c r="AK12" s="23">
        <v>1200.595</v>
      </c>
      <c r="AL12" s="23">
        <v>115.05500000000001</v>
      </c>
      <c r="AM12" s="23">
        <v>686.06</v>
      </c>
      <c r="AN12" s="23">
        <v>577.46500000000003</v>
      </c>
      <c r="AO12" s="23">
        <f>SUMIF($C$11:$AN$11,"Ind",C12:AN12)</f>
        <v>2560.0249999999996</v>
      </c>
      <c r="AP12" s="23">
        <f>SUMIF($C$11:$AN$11,"I.Mad",C12:AN12)</f>
        <v>884.35</v>
      </c>
      <c r="AQ12" s="23">
        <f>SUM(AO12:AP12)</f>
        <v>3444.3749999999995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6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11</v>
      </c>
      <c r="AL13" s="23">
        <v>1</v>
      </c>
      <c r="AM13" s="23">
        <v>10</v>
      </c>
      <c r="AN13" s="23">
        <v>12</v>
      </c>
      <c r="AO13" s="23">
        <f>SUMIF($C$11:$AN$11,"Ind*",C13:AN13)</f>
        <v>27</v>
      </c>
      <c r="AP13" s="23">
        <f>SUMIF($C$11:$AN$11,"I.Mad",C13:AN13)</f>
        <v>17</v>
      </c>
      <c r="AQ13" s="23">
        <f>SUM(AO13:AP13)</f>
        <v>44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4</v>
      </c>
      <c r="AF14" s="23" t="s">
        <v>66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66</v>
      </c>
      <c r="AM14" s="23">
        <v>6</v>
      </c>
      <c r="AN14" s="23">
        <v>3</v>
      </c>
      <c r="AO14" s="23">
        <f>SUMIF($C$11:$AN$11,"Ind*",C14:AN14)</f>
        <v>14</v>
      </c>
      <c r="AP14" s="23">
        <f>SUMIF($C$11:$AN$11,"I.Mad",C14:AN14)</f>
        <v>3</v>
      </c>
      <c r="AQ14" s="23">
        <f>SUM(AO14:AP14)</f>
        <v>17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49.114206018788593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25.756819962097943</v>
      </c>
      <c r="AL15" s="23" t="s">
        <v>31</v>
      </c>
      <c r="AM15" s="23">
        <v>17.61959089008354</v>
      </c>
      <c r="AN15" s="23">
        <v>22.320315026050611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673.36999999999989</v>
      </c>
      <c r="AF41" s="35">
        <f t="shared" si="3"/>
        <v>191.83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1200.595</v>
      </c>
      <c r="AL41" s="35">
        <f t="shared" si="3"/>
        <v>115.05500000000001</v>
      </c>
      <c r="AM41" s="35">
        <f t="shared" si="3"/>
        <v>686.06</v>
      </c>
      <c r="AN41" s="35">
        <f t="shared" si="3"/>
        <v>577.46500000000003</v>
      </c>
      <c r="AO41" s="35">
        <f>SUM(AO12,AO18,AO24:AO37)</f>
        <v>2560.0249999999996</v>
      </c>
      <c r="AP41" s="35">
        <f>SUM(AP12,AP18,AP24:AP37)</f>
        <v>884.35</v>
      </c>
      <c r="AQ41" s="35">
        <f t="shared" si="2"/>
        <v>3444.3749999999995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2021-03-12T17:51:47Z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