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Q19" i="1" s="1"/>
  <c r="AP18" i="1"/>
  <c r="AO18" i="1"/>
  <c r="AP14" i="1"/>
  <c r="AO14" i="1"/>
  <c r="AP13" i="1"/>
  <c r="AO13" i="1"/>
  <c r="AP12" i="1"/>
  <c r="AO12" i="1"/>
  <c r="AQ36" i="1" l="1"/>
  <c r="AQ34" i="1"/>
  <c r="AQ35" i="1"/>
  <c r="AQ18" i="1"/>
  <c r="AQ38" i="1"/>
  <c r="AQ20" i="1"/>
  <c r="AQ30" i="1"/>
  <c r="AQ33" i="1"/>
  <c r="AQ29" i="1"/>
  <c r="AQ32" i="1"/>
  <c r="AQ28" i="1"/>
  <c r="AQ39" i="1"/>
  <c r="AQ26" i="1"/>
  <c r="AQ27" i="1"/>
  <c r="AQ24" i="1"/>
  <c r="AQ31" i="1"/>
  <c r="AQ25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<sst xmlns="http://schemas.openxmlformats.org/spreadsheetml/2006/main" count="412" uniqueCount="69">
  <si>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</si>
  <si>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</si>
  <si>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</si>
  <si>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</si>
  <si>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</si>
  <si>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</si>
  <si>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</si>
  <si>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</si>
  <si>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</si>
  <si>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</si>
  <si>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</si>
  <si>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</si>
  <si>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</si>
  <si>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</si>
  <si>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</si>
  <si>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</si>
  <si>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</si>
  <si>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</si>
  <si>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</si>
  <si>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</si>
  <si>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</si>
  <si>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</si>
  <si>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</si>
  <si>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</si>
  <si>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</si>
  <si>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</si>
  <si>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</si>
  <si>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</si>
  <si>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</si>
  <si>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</si>
  <si>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</si>
  <si>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</si>
  <si>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</si>
  <si>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</si>
  <si>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</si>
  <si>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</si>
  <si>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</si>
  <si>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</si>
  <si>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</si>
  <si>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</si>
  <si>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</si>
  <si>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</si>
  <si>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</si>
  <si>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</si>
  <si>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</si>
  <si>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</si>
  <si>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</si>
  <si>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</si>
  <si>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</si>
  <si>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</si>
  <si>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</si>
  <si>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</si>
  <si>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</si>
  <si>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</si>
  <si>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</si>
  <si>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</si>
  <si>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</si>
  <si>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</si>
  <si>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</si>
  <si>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</si>
  <si>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</si>
  <si>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</si>
  <si>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</si>
  <si>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Jorge Luis Prado Palomino</t>
  </si>
  <si>
    <t>AGUJILLA</t>
  </si>
  <si>
    <t>R.M.N°173-2021-PRODUCE; R.M.N°380-2021-PRODUCE; R.M.N°414-2021-PRODUCE</t>
  </si>
  <si>
    <t>SM</t>
  </si>
  <si>
    <t xml:space="preserve">        Fecha  : 11/01/2022</t>
  </si>
  <si>
    <t>Callao, 12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</si>
</sst>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24" fillId="0" borderId="0"/>
    <xf numFmtId="0" fontId="25" fillId="0" borderId="0"/>
    <xf numFmtId="169" fontId="25" fillId="0" borderId="0" applyFont="0" applyFill="0" applyBorder="0" applyAlignment="0" applyProtection="0"/>
    <xf numFmtId="0" fontId="2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2" fillId="0" borderId="0" xfId="0" applyNumberFormat="1" applyFont="1"/>
    <xf numFmtId="1" fontId="14" fillId="0" borderId="0" xfId="0" applyNumberFormat="1" applyFont="1"/>
    <xf numFmtId="165" fontId="12" fillId="0" borderId="0" xfId="0" applyNumberFormat="1" applyFont="1"/>
    <xf numFmtId="0" fontId="15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/>
    <xf numFmtId="0" fontId="14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2" xfId="0" applyNumberFormat="1" applyFont="1" applyBorder="1" applyAlignment="1">
      <alignment horizontal="center"/>
    </xf>
    <xf numFmtId="1" fontId="3" fillId="0" borderId="0" xfId="0" applyNumberFormat="1" applyFont="1"/>
    <xf numFmtId="0" fontId="3" fillId="0" borderId="0" xfId="0" applyFont="1" applyBorder="1"/>
    <xf numFmtId="0" fontId="14" fillId="0" borderId="2" xfId="0" applyFont="1" applyBorder="1" applyAlignment="1">
      <alignment horizontal="left"/>
    </xf>
    <xf numFmtId="167" fontId="3" fillId="0" borderId="0" xfId="0" applyNumberFormat="1" applyFont="1"/>
    <xf numFmtId="0" fontId="19" fillId="3" borderId="2" xfId="0" applyFont="1" applyFill="1" applyBorder="1" applyAlignment="1">
      <alignment horizontal="center"/>
    </xf>
    <xf numFmtId="168" fontId="18" fillId="0" borderId="2" xfId="0" applyNumberFormat="1" applyFont="1" applyBorder="1" applyAlignment="1">
      <alignment horizontal="center"/>
    </xf>
    <xf numFmtId="0" fontId="14" fillId="2" borderId="6" xfId="0" applyFont="1" applyFill="1" applyBorder="1" applyAlignment="1">
      <alignment horizontal="left"/>
    </xf>
    <xf numFmtId="0" fontId="11" fillId="0" borderId="7" xfId="0" applyFont="1" applyBorder="1" applyAlignment="1">
      <alignment horizontal="center"/>
    </xf>
    <xf numFmtId="168" fontId="18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2" xfId="0" applyFont="1" applyBorder="1"/>
    <xf numFmtId="168" fontId="18" fillId="0" borderId="4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168" fontId="11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6" fillId="0" borderId="2" xfId="0" applyNumberFormat="1" applyFont="1" applyBorder="1" applyAlignment="1">
      <alignment horizontal="center"/>
    </xf>
    <xf numFmtId="168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/>
    <xf numFmtId="168" fontId="2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1" fontId="7" fillId="0" borderId="0" xfId="0" applyNumberFormat="1" applyFont="1" applyBorder="1" applyAlignment="1">
      <alignment horizontal="center"/>
    </xf>
    <xf numFmtId="0" fontId="14" fillId="0" borderId="0" xfId="0" applyFont="1"/>
    <xf numFmtId="1" fontId="22" fillId="0" borderId="0" xfId="0" applyNumberFormat="1" applyFont="1" applyBorder="1" applyProtection="1">
      <protection locked="0"/>
    </xf>
    <xf numFmtId="1" fontId="18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8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0" xfId="0" applyFont="1" applyBorder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</cellXfs>
  <cellStyles count="7">
    <cellStyle name="Estilo 1" xfId="3"/>
    <cellStyle name="Euro" xfId="4"/>
    <cellStyle name="Normal" xfId="0" builtinId="0"/>
    <cellStyle name="Normal 2" xfId="5"/>
    <cellStyle name="Normal 3" xfId="2"/>
    <cellStyle name="Normal 4" xfId="6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C1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2" style="1" customWidth="1"/>
    <col min="24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7" t="s">
        <v>63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5">
      <c r="B5" s="68" t="s">
        <v>3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4</v>
      </c>
      <c r="AN6" s="69"/>
      <c r="AO6" s="69"/>
      <c r="AP6" s="69"/>
      <c r="AQ6" s="69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1" t="s">
        <v>8</v>
      </c>
      <c r="D10" s="71"/>
      <c r="E10" s="71" t="s">
        <v>9</v>
      </c>
      <c r="F10" s="71"/>
      <c r="G10" s="71" t="s">
        <v>10</v>
      </c>
      <c r="H10" s="71"/>
      <c r="I10" s="71" t="s">
        <v>11</v>
      </c>
      <c r="J10" s="71"/>
      <c r="K10" s="71" t="s">
        <v>12</v>
      </c>
      <c r="L10" s="71"/>
      <c r="M10" s="71" t="s">
        <v>13</v>
      </c>
      <c r="N10" s="71"/>
      <c r="O10" s="71" t="s">
        <v>14</v>
      </c>
      <c r="P10" s="71"/>
      <c r="Q10" s="71" t="s">
        <v>15</v>
      </c>
      <c r="R10" s="71"/>
      <c r="S10" s="71" t="s">
        <v>16</v>
      </c>
      <c r="T10" s="71"/>
      <c r="U10" s="71" t="s">
        <v>17</v>
      </c>
      <c r="V10" s="71"/>
      <c r="W10" s="71" t="s">
        <v>18</v>
      </c>
      <c r="X10" s="71"/>
      <c r="Y10" s="72" t="s">
        <v>19</v>
      </c>
      <c r="Z10" s="72"/>
      <c r="AA10" s="71" t="s">
        <v>20</v>
      </c>
      <c r="AB10" s="71"/>
      <c r="AC10" s="71" t="s">
        <v>21</v>
      </c>
      <c r="AD10" s="71"/>
      <c r="AE10" s="71" t="s">
        <v>22</v>
      </c>
      <c r="AF10" s="71"/>
      <c r="AG10" s="71" t="s">
        <v>23</v>
      </c>
      <c r="AH10" s="71"/>
      <c r="AI10" s="71" t="s">
        <v>24</v>
      </c>
      <c r="AJ10" s="71"/>
      <c r="AK10" s="71" t="s">
        <v>25</v>
      </c>
      <c r="AL10" s="71"/>
      <c r="AM10" s="71" t="s">
        <v>26</v>
      </c>
      <c r="AN10" s="71"/>
      <c r="AO10" s="73" t="s">
        <v>27</v>
      </c>
      <c r="AP10" s="73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54.06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77.91</v>
      </c>
      <c r="AL12" s="30">
        <v>0</v>
      </c>
      <c r="AM12" s="30">
        <v>0</v>
      </c>
      <c r="AN12" s="30">
        <v>0</v>
      </c>
      <c r="AO12" s="30">
        <f>SUMIF($C$11:$AN$11,"Ind",C12:AN12)</f>
        <v>77.91</v>
      </c>
      <c r="AP12" s="30">
        <f>SUMIF($C$11:$AN$11,"I.Mad",C12:AN12)</f>
        <v>54.06</v>
      </c>
      <c r="AQ12" s="30">
        <f>SUM(AO12:AP12)</f>
        <v>131.97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 t="s">
        <v>33</v>
      </c>
      <c r="H13" s="30" t="s">
        <v>33</v>
      </c>
      <c r="I13" s="30" t="s">
        <v>33</v>
      </c>
      <c r="J13" s="30" t="s">
        <v>33</v>
      </c>
      <c r="K13" s="30" t="s">
        <v>33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 t="s">
        <v>33</v>
      </c>
      <c r="R13" s="30" t="s">
        <v>33</v>
      </c>
      <c r="S13" s="30" t="s">
        <v>33</v>
      </c>
      <c r="T13" s="30" t="s">
        <v>33</v>
      </c>
      <c r="U13" s="30" t="s">
        <v>33</v>
      </c>
      <c r="V13" s="30" t="s">
        <v>33</v>
      </c>
      <c r="W13" s="30" t="s">
        <v>33</v>
      </c>
      <c r="X13" s="30" t="s">
        <v>33</v>
      </c>
      <c r="Y13" s="30" t="s">
        <v>33</v>
      </c>
      <c r="Z13" s="30">
        <v>2</v>
      </c>
      <c r="AA13" s="30" t="s">
        <v>33</v>
      </c>
      <c r="AB13" s="30" t="s">
        <v>33</v>
      </c>
      <c r="AC13" s="30" t="s">
        <v>33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>
        <v>1</v>
      </c>
      <c r="AL13" s="30" t="s">
        <v>33</v>
      </c>
      <c r="AM13" s="30" t="s">
        <v>33</v>
      </c>
      <c r="AN13" s="30" t="s">
        <v>33</v>
      </c>
      <c r="AO13" s="30">
        <f>SUMIF($C$11:$AN$11,"Ind*",C13:AN13)</f>
        <v>1</v>
      </c>
      <c r="AP13" s="30">
        <f>SUMIF($C$11:$AN$11,"I.Mad",C13:AN13)</f>
        <v>2</v>
      </c>
      <c r="AQ13" s="30">
        <f>SUM(AO13:AP13)</f>
        <v>3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 t="s">
        <v>33</v>
      </c>
      <c r="H14" s="30" t="s">
        <v>33</v>
      </c>
      <c r="I14" s="30" t="s">
        <v>33</v>
      </c>
      <c r="J14" s="30" t="s">
        <v>33</v>
      </c>
      <c r="K14" s="30" t="s">
        <v>33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 t="s">
        <v>33</v>
      </c>
      <c r="R14" s="30" t="s">
        <v>33</v>
      </c>
      <c r="S14" s="30" t="s">
        <v>33</v>
      </c>
      <c r="T14" s="30" t="s">
        <v>33</v>
      </c>
      <c r="U14" s="30" t="s">
        <v>33</v>
      </c>
      <c r="V14" s="30" t="s">
        <v>33</v>
      </c>
      <c r="W14" s="30" t="s">
        <v>33</v>
      </c>
      <c r="X14" s="30" t="s">
        <v>33</v>
      </c>
      <c r="Y14" s="30" t="s">
        <v>33</v>
      </c>
      <c r="Z14" s="30" t="s">
        <v>66</v>
      </c>
      <c r="AA14" s="30" t="s">
        <v>33</v>
      </c>
      <c r="AB14" s="30" t="s">
        <v>33</v>
      </c>
      <c r="AC14" s="30" t="s">
        <v>33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66</v>
      </c>
      <c r="AL14" s="30" t="s">
        <v>33</v>
      </c>
      <c r="AM14" s="30" t="s">
        <v>33</v>
      </c>
      <c r="AN14" s="30" t="s">
        <v>33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 t="s">
        <v>33</v>
      </c>
      <c r="H15" s="30" t="s">
        <v>33</v>
      </c>
      <c r="I15" s="30" t="s">
        <v>33</v>
      </c>
      <c r="J15" s="30" t="s">
        <v>33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 t="s">
        <v>33</v>
      </c>
      <c r="R15" s="30" t="s">
        <v>33</v>
      </c>
      <c r="S15" s="30" t="s">
        <v>33</v>
      </c>
      <c r="T15" s="30" t="s">
        <v>33</v>
      </c>
      <c r="U15" s="30" t="s">
        <v>33</v>
      </c>
      <c r="V15" s="30" t="s">
        <v>33</v>
      </c>
      <c r="W15" s="30" t="s">
        <v>33</v>
      </c>
      <c r="X15" s="30" t="s">
        <v>33</v>
      </c>
      <c r="Y15" s="30" t="s">
        <v>33</v>
      </c>
      <c r="Z15" s="30" t="s">
        <v>33</v>
      </c>
      <c r="AA15" s="30" t="s">
        <v>33</v>
      </c>
      <c r="AB15" s="30" t="s">
        <v>33</v>
      </c>
      <c r="AC15" s="30" t="s">
        <v>33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 t="s">
        <v>33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 t="s">
        <v>33</v>
      </c>
      <c r="H16" s="36" t="s">
        <v>33</v>
      </c>
      <c r="I16" s="36" t="s">
        <v>33</v>
      </c>
      <c r="J16" s="36" t="s">
        <v>33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 t="s">
        <v>33</v>
      </c>
      <c r="R16" s="36" t="s">
        <v>33</v>
      </c>
      <c r="S16" s="36" t="s">
        <v>33</v>
      </c>
      <c r="T16" s="36" t="s">
        <v>33</v>
      </c>
      <c r="U16" s="36" t="s">
        <v>33</v>
      </c>
      <c r="V16" s="36" t="s">
        <v>33</v>
      </c>
      <c r="W16" s="36" t="s">
        <v>33</v>
      </c>
      <c r="X16" s="36" t="s">
        <v>33</v>
      </c>
      <c r="Y16" s="36" t="s">
        <v>33</v>
      </c>
      <c r="Z16" s="36" t="s">
        <v>33</v>
      </c>
      <c r="AA16" s="36" t="s">
        <v>33</v>
      </c>
      <c r="AB16" s="36" t="s">
        <v>33</v>
      </c>
      <c r="AC16" s="36" t="s">
        <v>33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 t="s">
        <v>33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6"/>
      <c r="AB30" s="42"/>
      <c r="AC30" s="45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64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48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49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50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51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53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6"/>
      <c r="AB39" s="42"/>
      <c r="AC39" s="45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55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56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54.06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77.91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77.91</v>
      </c>
      <c r="AP41" s="42">
        <f>SUM(AP12,AP18,AP24:AP37)</f>
        <v>54.06</v>
      </c>
      <c r="AQ41" s="42">
        <f t="shared" si="2"/>
        <v>131.97</v>
      </c>
    </row>
    <row r="42" spans="2:43" ht="50.25" customHeight="1" x14ac:dyDescent="0.55000000000000004">
      <c r="B42" s="29" t="s">
        <v>57</v>
      </c>
      <c r="C42" s="47"/>
      <c r="D42" s="47"/>
      <c r="E42" s="47"/>
      <c r="F42" s="36"/>
      <c r="G42" s="36">
        <v>16.2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62</v>
      </c>
      <c r="C46" s="3"/>
      <c r="G46" s="58"/>
      <c r="I46" s="56"/>
      <c r="J46" s="6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2022-01-12T17:10:47Z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