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8496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<sst xmlns="http://schemas.openxmlformats.org/spreadsheetml/2006/main" count="394" uniqueCount="68">
  <si>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</si>
  <si>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</si>
  <si>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</si>
  <si>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</si>
  <si>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</si>
  <si>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</si>
  <si>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</si>
  <si>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</si>
  <si>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</si>
  <si>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</si>
  <si>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</si>
  <si>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</si>
  <si>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</si>
  <si>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</si>
  <si>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</si>
  <si>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</si>
  <si>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</si>
  <si>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</si>
  <si>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</si>
  <si>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</si>
  <si>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</si>
  <si>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</si>
  <si>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</si>
  <si>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</si>
  <si>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</si>
  <si>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</si>
  <si>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</si>
  <si>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</si>
  <si>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</si>
  <si>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</si>
  <si>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</si>
  <si>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</si>
  <si>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</si>
  <si>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</si>
  <si>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</si>
  <si>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</si>
  <si>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</si>
  <si>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</si>
  <si>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</si>
  <si>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</si>
  <si>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</si>
  <si>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</si>
  <si>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</si>
  <si>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</si>
  <si>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</si>
  <si>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</si>
  <si>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</si>
  <si>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</si>
  <si>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</si>
  <si>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</si>
  <si>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</si>
  <si>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</si>
  <si>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</si>
  <si>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</si>
  <si>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</si>
  <si>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</si>
  <si>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</si>
  <si>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</si>
  <si>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</si>
  <si>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</si>
  <si>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</si>
  <si>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</si>
  <si>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</si>
  <si>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</si>
  <si>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BAGRE</t>
  </si>
  <si>
    <t>R.M.N°059-2024-PRODUCE, R.M.N°118-2024-PRODUCE</t>
  </si>
  <si>
    <t xml:space="preserve">        Fecha  : 10/06/20248</t>
  </si>
  <si>
    <t>Callao, 11 de junio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</si>
</sst>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B2" zoomScale="22" zoomScaleNormal="22" workbookViewId="0">
      <selection activeCell="N31" sqref="N31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7" t="s">
        <v>62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2:50" ht="45" customHeight="1" x14ac:dyDescent="0.6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9" t="s">
        <v>4</v>
      </c>
      <c r="AN6" s="59"/>
      <c r="AO6" s="59"/>
      <c r="AP6" s="59"/>
      <c r="AQ6" s="59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0"/>
      <c r="AP7" s="60"/>
      <c r="AQ7" s="60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9" t="s">
        <v>66</v>
      </c>
      <c r="AP8" s="59"/>
      <c r="AQ8" s="59"/>
    </row>
    <row r="9" spans="2:50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4" t="s">
        <v>8</v>
      </c>
      <c r="D10" s="54"/>
      <c r="E10" s="54" t="s">
        <v>9</v>
      </c>
      <c r="F10" s="54"/>
      <c r="G10" s="54" t="s">
        <v>10</v>
      </c>
      <c r="H10" s="54"/>
      <c r="I10" s="54" t="s">
        <v>11</v>
      </c>
      <c r="J10" s="54"/>
      <c r="K10" s="54" t="s">
        <v>12</v>
      </c>
      <c r="L10" s="54"/>
      <c r="M10" s="54" t="s">
        <v>13</v>
      </c>
      <c r="N10" s="54"/>
      <c r="O10" s="54" t="s">
        <v>14</v>
      </c>
      <c r="P10" s="54"/>
      <c r="Q10" s="54" t="s">
        <v>15</v>
      </c>
      <c r="R10" s="54"/>
      <c r="S10" s="54" t="s">
        <v>16</v>
      </c>
      <c r="T10" s="54"/>
      <c r="U10" s="54" t="s">
        <v>17</v>
      </c>
      <c r="V10" s="54"/>
      <c r="W10" s="54" t="s">
        <v>18</v>
      </c>
      <c r="X10" s="54"/>
      <c r="Y10" s="56" t="s">
        <v>19</v>
      </c>
      <c r="Z10" s="56"/>
      <c r="AA10" s="54" t="s">
        <v>20</v>
      </c>
      <c r="AB10" s="54"/>
      <c r="AC10" s="54" t="s">
        <v>21</v>
      </c>
      <c r="AD10" s="54"/>
      <c r="AE10" s="54" t="s">
        <v>22</v>
      </c>
      <c r="AF10" s="54"/>
      <c r="AG10" s="54" t="s">
        <v>23</v>
      </c>
      <c r="AH10" s="54"/>
      <c r="AI10" s="54" t="s">
        <v>24</v>
      </c>
      <c r="AJ10" s="54"/>
      <c r="AK10" s="54" t="s">
        <v>25</v>
      </c>
      <c r="AL10" s="54"/>
      <c r="AM10" s="54" t="s">
        <v>26</v>
      </c>
      <c r="AN10" s="54"/>
      <c r="AO10" s="55" t="s">
        <v>27</v>
      </c>
      <c r="AP10" s="55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2529.46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622.41999999999996</v>
      </c>
      <c r="R12" s="24">
        <v>333.05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940.88</v>
      </c>
      <c r="AN12" s="24">
        <v>534.45500000000004</v>
      </c>
      <c r="AO12" s="24">
        <f>SUMIF($C$11:$AN$11,"Ind",C12:AN12)</f>
        <v>4092.76</v>
      </c>
      <c r="AP12" s="24">
        <f>SUMIF($C$11:$AN$11,"I.Mad",C12:AN12)</f>
        <v>867.50500000000011</v>
      </c>
      <c r="AQ12" s="24">
        <f>SUM(AO12:AP12)</f>
        <v>4960.2650000000003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>
        <v>7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2</v>
      </c>
      <c r="R13" s="24">
        <v>1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>
        <v>14</v>
      </c>
      <c r="AN13" s="24">
        <v>10</v>
      </c>
      <c r="AO13" s="24">
        <f>SUMIF($C$11:$AN$11,"Ind*",C13:AN13)</f>
        <v>23</v>
      </c>
      <c r="AP13" s="24">
        <f>SUMIF($C$11:$AN$11,"I.Mad",C13:AN13)</f>
        <v>11</v>
      </c>
      <c r="AQ13" s="24">
        <f>SUM(AO13:AP13)</f>
        <v>34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>
        <v>4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1</v>
      </c>
      <c r="R14" s="24">
        <v>1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>
        <v>4</v>
      </c>
      <c r="AN14" s="24">
        <v>3</v>
      </c>
      <c r="AO14" s="24">
        <f>SUMIF($C$11:$AN$11,"Ind*",C14:AN14)</f>
        <v>9</v>
      </c>
      <c r="AP14" s="24">
        <f>SUMIF($C$11:$AN$11,"I.Mad",C14:AN14)</f>
        <v>4</v>
      </c>
      <c r="AQ14" s="24">
        <f>SUM(AO14:AP14)</f>
        <v>13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>
        <v>1.69339837654537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1.5957446808434299</v>
      </c>
      <c r="R15" s="24">
        <v>1.0582010581935399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>
        <v>85.9926287196148</v>
      </c>
      <c r="AN15" s="24">
        <v>97.298741727518404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>
        <v>13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13</v>
      </c>
      <c r="R16" s="27">
        <v>13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>
        <v>10</v>
      </c>
      <c r="AN16" s="27">
        <v>10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11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11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46.8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>
        <v>12.413679999999999</v>
      </c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12.413679999999999</v>
      </c>
      <c r="AP25" s="24">
        <f t="shared" si="1"/>
        <v>0</v>
      </c>
      <c r="AQ25" s="32">
        <f t="shared" si="2"/>
        <v>12.413679999999999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7"/>
      <c r="Z30" s="27"/>
      <c r="AA30" s="27"/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2541.8736800000001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622.41999999999996</v>
      </c>
      <c r="R41" s="32">
        <f t="shared" si="3"/>
        <v>333.05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940.88</v>
      </c>
      <c r="AN41" s="32">
        <f>+SUM(AN24:AN40,AN18,AN12)</f>
        <v>534.45500000000004</v>
      </c>
      <c r="AO41" s="32">
        <f>SUM(AO12,AO18,AO24:AO37)</f>
        <v>4105.1736799999999</v>
      </c>
      <c r="AP41" s="32">
        <f>SUM(AP12,AP18,AP24:AP37)</f>
        <v>867.50500000000011</v>
      </c>
      <c r="AQ41" s="32">
        <f t="shared" si="2"/>
        <v>4972.67868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2024-06-19T13:23:10Z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