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<sst xmlns="http://schemas.openxmlformats.org/spreadsheetml/2006/main" count="352" uniqueCount="69">
  <si>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</si>
  <si>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</si>
  <si>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</si>
  <si>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</si>
  <si>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</si>
  <si>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</si>
  <si>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</si>
  <si>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</si>
  <si>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</si>
  <si>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</si>
  <si>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</si>
  <si>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</si>
  <si>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</si>
  <si>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</si>
  <si>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</si>
  <si>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</si>
  <si>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</si>
  <si>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</si>
  <si>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</si>
  <si>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</si>
  <si>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</si>
  <si>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</si>
  <si>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</si>
  <si>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</si>
  <si>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</si>
  <si>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</si>
  <si>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</si>
  <si>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</si>
  <si>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</si>
  <si>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</si>
  <si>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</si>
  <si>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</si>
  <si>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</si>
  <si>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</si>
  <si>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</si>
  <si>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</si>
  <si>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</si>
  <si>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</si>
  <si>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</si>
  <si>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</si>
  <si>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</si>
  <si>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</si>
  <si>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</si>
  <si>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</si>
  <si>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</si>
  <si>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</si>
  <si>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</si>
  <si>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</si>
  <si>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</si>
  <si>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</si>
  <si>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</si>
  <si>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</si>
  <si>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</si>
  <si>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</si>
  <si>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</si>
  <si>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</si>
  <si>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</si>
  <si>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</si>
  <si>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</si>
  <si>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</si>
  <si>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</si>
  <si>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</si>
  <si>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</si>
  <si>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</si>
  <si>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</si>
  <si>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</si>
  <si>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Callao,13 de mayo del 2024</t>
  </si>
  <si>
    <t xml:space="preserve">        Fecha  : 10/05/2024</t>
  </si>
  <si>
    <t>R.M.N°059-2024-PRODUCE, R.M.N°118-2024-PRODUCE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</si>
</sst>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C9" sqref="C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1052.0050000000001</v>
      </c>
      <c r="F12" s="24">
        <v>957.005</v>
      </c>
      <c r="G12" s="24">
        <v>11524.86</v>
      </c>
      <c r="H12" s="24">
        <v>4193.085</v>
      </c>
      <c r="I12" s="24">
        <v>7273.125</v>
      </c>
      <c r="J12" s="24">
        <v>6047.6719999999996</v>
      </c>
      <c r="K12" s="24">
        <v>783.55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6488.8149999999996</v>
      </c>
      <c r="R12" s="24">
        <v>209.435</v>
      </c>
      <c r="S12" s="24">
        <v>5121.1899999999996</v>
      </c>
      <c r="T12" s="24">
        <v>16.024999999999999</v>
      </c>
      <c r="U12" s="24">
        <v>1875.6</v>
      </c>
      <c r="V12" s="24">
        <v>97.31</v>
      </c>
      <c r="W12" s="24">
        <v>1041.06</v>
      </c>
      <c r="X12" s="24">
        <v>10.69</v>
      </c>
      <c r="Y12" s="24">
        <v>6002.5249999999996</v>
      </c>
      <c r="Z12" s="24">
        <v>1367.44</v>
      </c>
      <c r="AA12" s="24">
        <v>4193.3050000000003</v>
      </c>
      <c r="AB12" s="24">
        <v>95</v>
      </c>
      <c r="AC12" s="24">
        <v>2371.9259999999999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47727.960999999996</v>
      </c>
      <c r="AP12" s="24">
        <f>SUMIF($C$11:$AN$11,"I.Mad",C12:AN12)</f>
        <v>12993.661999999998</v>
      </c>
      <c r="AQ12" s="24">
        <f>SUM(AO12:AP12)</f>
        <v>60721.622999999992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4</v>
      </c>
      <c r="F13" s="24">
        <v>19</v>
      </c>
      <c r="G13" s="24">
        <v>48</v>
      </c>
      <c r="H13" s="24">
        <v>73</v>
      </c>
      <c r="I13" s="24">
        <v>31</v>
      </c>
      <c r="J13" s="24">
        <v>126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22</v>
      </c>
      <c r="R13" s="24">
        <v>1</v>
      </c>
      <c r="S13" s="24">
        <v>18</v>
      </c>
      <c r="T13" s="24">
        <v>1</v>
      </c>
      <c r="U13" s="24">
        <v>7</v>
      </c>
      <c r="V13" s="24">
        <v>1</v>
      </c>
      <c r="W13" s="24">
        <v>4</v>
      </c>
      <c r="X13" s="24">
        <v>1</v>
      </c>
      <c r="Y13" s="24">
        <v>30</v>
      </c>
      <c r="Z13" s="24">
        <v>18</v>
      </c>
      <c r="AA13" s="24">
        <v>23</v>
      </c>
      <c r="AB13" s="24">
        <v>1</v>
      </c>
      <c r="AC13" s="24">
        <v>11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200</v>
      </c>
      <c r="AP13" s="24">
        <f>SUMIF($C$11:$AN$11,"I.Mad",C13:AN13)</f>
        <v>241</v>
      </c>
      <c r="AQ13" s="24">
        <f>SUM(AO13:AP13)</f>
        <v>441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2</v>
      </c>
      <c r="F14" s="24">
        <v>6</v>
      </c>
      <c r="G14" s="24">
        <v>8</v>
      </c>
      <c r="H14" s="24">
        <v>10</v>
      </c>
      <c r="I14" s="24">
        <v>4</v>
      </c>
      <c r="J14" s="24">
        <v>24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10</v>
      </c>
      <c r="R14" s="24" t="s">
        <v>64</v>
      </c>
      <c r="S14" s="24">
        <v>7</v>
      </c>
      <c r="T14" s="24" t="s">
        <v>64</v>
      </c>
      <c r="U14" s="24">
        <v>3</v>
      </c>
      <c r="V14" s="24">
        <v>1</v>
      </c>
      <c r="W14" s="24">
        <v>4</v>
      </c>
      <c r="X14" s="24">
        <v>1</v>
      </c>
      <c r="Y14" s="24" t="s">
        <v>64</v>
      </c>
      <c r="Z14" s="24" t="s">
        <v>64</v>
      </c>
      <c r="AA14" s="24">
        <v>7</v>
      </c>
      <c r="AB14" s="24" t="s">
        <v>64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49</v>
      </c>
      <c r="AP14" s="24">
        <f>SUMIF($C$11:$AN$11,"I.Mad",C14:AN14)</f>
        <v>42</v>
      </c>
      <c r="AQ14" s="24">
        <f>SUM(AO14:AP14)</f>
        <v>91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0.75879086234402304</v>
      </c>
      <c r="F15" s="24">
        <v>1.64370607268962</v>
      </c>
      <c r="G15" s="24">
        <v>17.9561923322767</v>
      </c>
      <c r="H15" s="24">
        <v>38.008757764850799</v>
      </c>
      <c r="I15" s="24">
        <v>33.2045318576913</v>
      </c>
      <c r="J15" s="24">
        <v>50.977762785220797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0.31803872983944598</v>
      </c>
      <c r="R15" s="24" t="s">
        <v>33</v>
      </c>
      <c r="S15" s="24">
        <v>2.1908453260938998</v>
      </c>
      <c r="T15" s="24" t="s">
        <v>33</v>
      </c>
      <c r="U15" s="24">
        <v>14.048055612672099</v>
      </c>
      <c r="V15" s="24">
        <v>1.4285714285790001</v>
      </c>
      <c r="W15" s="24">
        <v>9.4397560972289192</v>
      </c>
      <c r="X15" s="24">
        <v>13.2653061224848</v>
      </c>
      <c r="Y15" s="24" t="s">
        <v>33</v>
      </c>
      <c r="Z15" s="24" t="s">
        <v>33</v>
      </c>
      <c r="AA15" s="24">
        <v>61.241048565216502</v>
      </c>
      <c r="AB15" s="24" t="s">
        <v>33</v>
      </c>
      <c r="AC15" s="24">
        <v>67.400458249072003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>
        <v>13</v>
      </c>
      <c r="G16" s="27">
        <v>12.5</v>
      </c>
      <c r="H16" s="27">
        <v>12.5</v>
      </c>
      <c r="I16" s="27">
        <v>12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12.5</v>
      </c>
      <c r="T16" s="27" t="s">
        <v>33</v>
      </c>
      <c r="U16" s="27">
        <v>12.5</v>
      </c>
      <c r="V16" s="27">
        <v>12.5</v>
      </c>
      <c r="W16" s="27">
        <v>12.5</v>
      </c>
      <c r="X16" s="27">
        <v>12.5</v>
      </c>
      <c r="Y16" s="27" t="s">
        <v>33</v>
      </c>
      <c r="Z16" s="27" t="s">
        <v>33</v>
      </c>
      <c r="AA16" s="27">
        <v>12</v>
      </c>
      <c r="AB16" s="27" t="s">
        <v>33</v>
      </c>
      <c r="AC16" s="27">
        <v>10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4"/>
      <c r="AA30" s="24">
        <v>2.0921599999999998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2.0921599999999998</v>
      </c>
      <c r="AP30" s="24">
        <f t="shared" si="1"/>
        <v>0</v>
      </c>
      <c r="AQ30" s="32">
        <f t="shared" si="2"/>
        <v>2.0921599999999998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1052.0050000000001</v>
      </c>
      <c r="F41" s="32">
        <f t="shared" si="3"/>
        <v>957.005</v>
      </c>
      <c r="G41" s="32">
        <f t="shared" si="3"/>
        <v>11524.86</v>
      </c>
      <c r="H41" s="32">
        <f>+SUM(H24:H40,H18,H12)</f>
        <v>4193.085</v>
      </c>
      <c r="I41" s="32">
        <f>+SUM(I24:I40,I18,I12)</f>
        <v>7273.125</v>
      </c>
      <c r="J41" s="32">
        <f t="shared" si="3"/>
        <v>6047.6719999999996</v>
      </c>
      <c r="K41" s="32">
        <f t="shared" si="3"/>
        <v>783.55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6488.8149999999996</v>
      </c>
      <c r="R41" s="32">
        <f t="shared" si="3"/>
        <v>209.435</v>
      </c>
      <c r="S41" s="32">
        <f t="shared" si="3"/>
        <v>5121.1899999999996</v>
      </c>
      <c r="T41" s="32">
        <f t="shared" si="3"/>
        <v>16.024999999999999</v>
      </c>
      <c r="U41" s="32">
        <f t="shared" si="3"/>
        <v>1875.6</v>
      </c>
      <c r="V41" s="32">
        <f t="shared" si="3"/>
        <v>97.31</v>
      </c>
      <c r="W41" s="32">
        <f t="shared" si="3"/>
        <v>1041.06</v>
      </c>
      <c r="X41" s="32">
        <f t="shared" si="3"/>
        <v>10.69</v>
      </c>
      <c r="Y41" s="32">
        <f t="shared" si="3"/>
        <v>6002.5249999999996</v>
      </c>
      <c r="Z41" s="32">
        <f t="shared" si="3"/>
        <v>1367.44</v>
      </c>
      <c r="AA41" s="32">
        <f>+SUM(AA24:AA40,AA18,C12)</f>
        <v>2.0921599999999998</v>
      </c>
      <c r="AB41" s="32">
        <f t="shared" si="3"/>
        <v>95</v>
      </c>
      <c r="AC41" s="32">
        <f t="shared" si="3"/>
        <v>2371.9259999999999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47730.053159999996</v>
      </c>
      <c r="AP41" s="32">
        <f>SUM(AP12,AP18,AP24:AP37)</f>
        <v>12993.661999999998</v>
      </c>
      <c r="AQ41" s="32">
        <f t="shared" si="2"/>
        <v>60723.715159999992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2024-05-14T10:49:44Z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