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O25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<sst xmlns="http://schemas.openxmlformats.org/spreadsheetml/2006/main" count="388" uniqueCount="67">
  <si>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</si>
  <si>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</si>
  <si>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</si>
  <si>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</si>
  <si>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</si>
  <si>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</si>
  <si>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</si>
  <si>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</si>
  <si>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</si>
  <si>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</si>
  <si>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</si>
  <si>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</si>
  <si>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</si>
  <si>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</si>
  <si>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</si>
  <si>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</si>
  <si>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</si>
  <si>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</si>
  <si>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</si>
  <si>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</si>
  <si>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</si>
  <si>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</si>
  <si>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</si>
  <si>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</si>
  <si>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</si>
  <si>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</si>
  <si>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</si>
  <si>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</si>
  <si>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</si>
  <si>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</si>
  <si>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</si>
  <si>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</si>
  <si>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</si>
  <si>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</si>
  <si>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</si>
  <si>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</si>
  <si>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</si>
  <si>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</si>
  <si>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</si>
  <si>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</si>
  <si>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</si>
  <si>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</si>
  <si>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</si>
  <si>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</si>
  <si>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</si>
  <si>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</si>
  <si>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</si>
  <si>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</si>
  <si>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</si>
  <si>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</si>
  <si>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</si>
  <si>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</si>
  <si>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</si>
  <si>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</si>
  <si>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</si>
  <si>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</si>
  <si>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</si>
  <si>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</si>
  <si>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</si>
  <si>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</si>
  <si>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</si>
  <si>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</si>
  <si>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</si>
  <si>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</si>
  <si>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10/02/2017</t>
  </si>
  <si>
    <t>Callao, 13 de febrero del 2017</t>
  </si>
  <si>
    <t>11.5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</si>
</sst>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3" fillId="0" borderId="1" xfId="0" quotePrefix="1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M4" zoomScale="26" zoomScaleNormal="26" workbookViewId="0">
      <selection activeCell="AK28" sqref="AK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5" width="27" style="2" customWidth="1"/>
    <col min="36" max="36" width="23.71093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1259.5450000000001</v>
      </c>
      <c r="AF12" s="51">
        <v>0</v>
      </c>
      <c r="AG12" s="51">
        <v>1451.8481532932476</v>
      </c>
      <c r="AH12" s="51">
        <v>0</v>
      </c>
      <c r="AI12" s="51">
        <v>0</v>
      </c>
      <c r="AJ12" s="51">
        <v>0</v>
      </c>
      <c r="AK12" s="51">
        <v>2983.2870725680746</v>
      </c>
      <c r="AL12" s="51">
        <v>100.45505226480836</v>
      </c>
      <c r="AM12" s="51">
        <v>2589.3020000000001</v>
      </c>
      <c r="AN12" s="51">
        <v>551.16499999999996</v>
      </c>
      <c r="AO12" s="52">
        <f>SUMIF($C$11:$AN$11,"Ind*",C12:AN12)</f>
        <v>8283.9822258613221</v>
      </c>
      <c r="AP12" s="52">
        <f>SUMIF($C$11:$AN$11,"I.Mad",C12:AN12)</f>
        <v>651.62005226480835</v>
      </c>
      <c r="AQ12" s="52">
        <f>SUM(AO12:AP12)</f>
        <v>8935.6022781261308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9</v>
      </c>
      <c r="AF13" s="53" t="s">
        <v>20</v>
      </c>
      <c r="AG13" s="53">
        <v>17</v>
      </c>
      <c r="AH13" s="53" t="s">
        <v>20</v>
      </c>
      <c r="AI13" s="53" t="s">
        <v>20</v>
      </c>
      <c r="AJ13" s="53" t="s">
        <v>20</v>
      </c>
      <c r="AK13" s="53">
        <v>23</v>
      </c>
      <c r="AL13" s="53">
        <v>1</v>
      </c>
      <c r="AM13" s="53">
        <v>14</v>
      </c>
      <c r="AN13" s="53">
        <v>6</v>
      </c>
      <c r="AO13" s="52">
        <f>SUMIF($C$11:$AN$11,"Ind*",C13:AN13)</f>
        <v>63</v>
      </c>
      <c r="AP13" s="52">
        <f>SUMIF($C$11:$AN$11,"I.Mad",C13:AN13)</f>
        <v>7</v>
      </c>
      <c r="AQ13" s="52">
        <f>SUM(AO13:AP13)</f>
        <v>70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3</v>
      </c>
      <c r="AF14" s="53" t="s">
        <v>20</v>
      </c>
      <c r="AG14" s="53">
        <v>6</v>
      </c>
      <c r="AH14" s="53" t="s">
        <v>20</v>
      </c>
      <c r="AI14" s="53" t="s">
        <v>20</v>
      </c>
      <c r="AJ14" s="53" t="s">
        <v>20</v>
      </c>
      <c r="AK14" s="53">
        <v>7</v>
      </c>
      <c r="AL14" s="53">
        <v>1</v>
      </c>
      <c r="AM14" s="53">
        <v>3</v>
      </c>
      <c r="AN14" s="53">
        <v>4</v>
      </c>
      <c r="AO14" s="52">
        <f>SUMIF($C$11:$AN$11,"Ind*",C14:AN14)</f>
        <v>19</v>
      </c>
      <c r="AP14" s="52">
        <f>SUMIF($C$11:$AN$11,"I.Mad",C14:AN14)</f>
        <v>5</v>
      </c>
      <c r="AQ14" s="52">
        <f>SUM(AO14:AP14)</f>
        <v>24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35.905170008838915</v>
      </c>
      <c r="AF15" s="53" t="s">
        <v>20</v>
      </c>
      <c r="AG15" s="53">
        <v>57.422700566237637</v>
      </c>
      <c r="AH15" s="53" t="s">
        <v>20</v>
      </c>
      <c r="AI15" s="53" t="s">
        <v>20</v>
      </c>
      <c r="AJ15" s="53" t="s">
        <v>20</v>
      </c>
      <c r="AK15" s="53">
        <v>32.889180817146709</v>
      </c>
      <c r="AL15" s="53">
        <v>35.483870967741936</v>
      </c>
      <c r="AM15" s="53">
        <v>24.783924706856613</v>
      </c>
      <c r="AN15" s="53">
        <v>26.247499559766855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12.5</v>
      </c>
      <c r="AF16" s="58" t="s">
        <v>20</v>
      </c>
      <c r="AG16" s="58">
        <v>11.5</v>
      </c>
      <c r="AH16" s="58" t="s">
        <v>20</v>
      </c>
      <c r="AI16" s="58" t="s">
        <v>20</v>
      </c>
      <c r="AJ16" s="58" t="s">
        <v>20</v>
      </c>
      <c r="AK16" s="112" t="s">
        <v>66</v>
      </c>
      <c r="AL16" s="112" t="s">
        <v>66</v>
      </c>
      <c r="AM16" s="58">
        <v>12.5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>
        <v>3</v>
      </c>
      <c r="AH24" s="55"/>
      <c r="AI24" s="71"/>
      <c r="AJ24" s="55"/>
      <c r="AK24" s="55">
        <v>1</v>
      </c>
      <c r="AL24" s="55"/>
      <c r="AM24" s="71"/>
      <c r="AN24" s="55"/>
      <c r="AO24" s="52">
        <f>SUMIF($C$11:$AN$11,"Ind*",C24:AN24)</f>
        <v>4</v>
      </c>
      <c r="AP24" s="52">
        <f>SUMIF($C$11:$AN$11,"I.Mad",C24:AN24)</f>
        <v>0</v>
      </c>
      <c r="AQ24" s="71">
        <f t="shared" ref="AQ24:AQ37" si="0">SUM(AO24:AP24)</f>
        <v>4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>
        <v>1</v>
      </c>
      <c r="AH25" s="55"/>
      <c r="AI25" s="55"/>
      <c r="AJ25" s="55"/>
      <c r="AK25" s="55">
        <v>6</v>
      </c>
      <c r="AL25" s="55">
        <v>1</v>
      </c>
      <c r="AM25" s="55">
        <v>4</v>
      </c>
      <c r="AN25" s="55"/>
      <c r="AO25" s="52">
        <f>SUMIF($C$11:$AN$11,"Ind*",C25:AN25)</f>
        <v>11</v>
      </c>
      <c r="AP25" s="52">
        <f t="shared" ref="AP25:AP37" si="1">SUMIF($C$11:$AN$11,"I.Mad",C25:AN25)</f>
        <v>1</v>
      </c>
      <c r="AQ25" s="71">
        <f>SUM(AO25:AP25)</f>
        <v>12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ref="AO26:AO37" si="2">SUMIF($C$11:$AN$11,"Ind*",C26:AN26)</f>
        <v>0</v>
      </c>
      <c r="AP26" s="52">
        <f t="shared" si="1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2"/>
        <v>0</v>
      </c>
      <c r="AP27" s="52">
        <f t="shared" si="1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2"/>
        <v>0</v>
      </c>
      <c r="AP28" s="52">
        <f t="shared" si="1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55"/>
      <c r="AN29" s="55"/>
      <c r="AO29" s="52">
        <f t="shared" si="2"/>
        <v>0</v>
      </c>
      <c r="AP29" s="52">
        <f t="shared" si="1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2"/>
        <v>0</v>
      </c>
      <c r="AP30" s="52">
        <f t="shared" si="1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63</v>
      </c>
      <c r="S31" s="71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2"/>
        <v>0</v>
      </c>
      <c r="AP31" s="52">
        <f t="shared" si="1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2"/>
        <v>0</v>
      </c>
      <c r="AP32" s="52">
        <f t="shared" si="1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2"/>
        <v>0</v>
      </c>
      <c r="AP34" s="52">
        <f t="shared" si="1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2"/>
        <v>0</v>
      </c>
      <c r="AP35" s="52">
        <f t="shared" si="1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2"/>
        <v>0</v>
      </c>
      <c r="AP36" s="52">
        <f t="shared" si="1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2"/>
        <v>0</v>
      </c>
      <c r="AP37" s="52">
        <f t="shared" si="1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1259.5450000000001</v>
      </c>
      <c r="AF38" s="55">
        <f t="shared" si="3"/>
        <v>0</v>
      </c>
      <c r="AG38" s="55">
        <f>+SUM(AG12,AG18,AG24:AG37)</f>
        <v>1455.8481532932476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2990.2870725680746</v>
      </c>
      <c r="AL38" s="55">
        <f t="shared" si="3"/>
        <v>101.45505226480836</v>
      </c>
      <c r="AM38" s="55">
        <f t="shared" si="3"/>
        <v>2593.3020000000001</v>
      </c>
      <c r="AN38" s="55">
        <f t="shared" si="3"/>
        <v>551.16499999999996</v>
      </c>
      <c r="AO38" s="55">
        <f>SUM(AO12,AO18,AO24:AO37)</f>
        <v>8298.9822258613221</v>
      </c>
      <c r="AP38" s="55">
        <f>SUM(AP12,AP18,AP24:AP37)</f>
        <v>652.62005226480835</v>
      </c>
      <c r="AQ38" s="55">
        <f>SUM(AO38:AP38)</f>
        <v>8951.6022781261308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/>
      <c r="H39" s="57"/>
      <c r="I39" s="57">
        <v>25.9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16.100000000000001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2017-02-13T17:28:28Z</dcterms:modified>
</cp:coreProperties>
</file>