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01C8B49B-F567-4C79-8807-72A11F6DB6D0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<sst xmlns="http://schemas.openxmlformats.org/spreadsheetml/2006/main" count="368" uniqueCount="70">
  <si>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</si>
  <si>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</si>
  <si>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</si>
  <si>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</si>
  <si>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</si>
  <si>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</si>
  <si>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</si>
  <si>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</si>
  <si>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</si>
  <si>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</si>
  <si>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</si>
  <si>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</si>
  <si>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</si>
  <si>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</si>
  <si>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</si>
  <si>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</si>
  <si>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</si>
  <si>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</si>
  <si>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</si>
  <si>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</si>
  <si>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</si>
  <si>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</si>
  <si>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</si>
  <si>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</si>
  <si>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</si>
  <si>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</si>
  <si>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</si>
  <si>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</si>
  <si>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</si>
  <si>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</si>
  <si>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</si>
  <si>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</si>
  <si>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</si>
  <si>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</si>
  <si>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</si>
  <si>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</si>
  <si>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</si>
  <si>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</si>
  <si>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</si>
  <si>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</si>
  <si>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</si>
  <si>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</si>
  <si>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</si>
  <si>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</si>
  <si>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</si>
  <si>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</si>
  <si>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</si>
  <si>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</si>
  <si>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</si>
  <si>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</si>
  <si>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</si>
  <si>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</si>
  <si>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</si>
  <si>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</si>
  <si>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</si>
  <si>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</si>
  <si>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</si>
  <si>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</si>
  <si>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</si>
  <si>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</si>
  <si>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</si>
  <si>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</si>
  <si>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</si>
  <si>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</si>
  <si>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</si>
  <si>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</si>
  <si>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 xml:space="preserve">        Fecha  : 10/01/2023</t>
  </si>
  <si>
    <t>Callao, 11 de enero del 2022</t>
  </si>
  <si>
    <t>11.0 y 12.0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</si>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</sst>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C1" zoomScale="23" zoomScaleNormal="23" workbookViewId="0">
      <selection activeCell="AA31" sqref="AA31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9.28515625" style="1" bestFit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2420</v>
      </c>
      <c r="F12" s="25">
        <v>652</v>
      </c>
      <c r="G12" s="25">
        <v>8057.6250000000009</v>
      </c>
      <c r="H12" s="25">
        <v>2005.43</v>
      </c>
      <c r="I12" s="25">
        <v>594.47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89.295000000000002</v>
      </c>
      <c r="T12" s="25">
        <v>0</v>
      </c>
      <c r="U12" s="25">
        <v>0</v>
      </c>
      <c r="V12" s="25">
        <v>0</v>
      </c>
      <c r="W12" s="25">
        <v>319.29000000000002</v>
      </c>
      <c r="X12" s="25">
        <v>0</v>
      </c>
      <c r="Y12" s="25">
        <v>2991.1750000000011</v>
      </c>
      <c r="Z12" s="25">
        <v>426.26499999999999</v>
      </c>
      <c r="AA12" s="25">
        <v>1866.0453634132332</v>
      </c>
      <c r="AB12" s="25">
        <v>204.595</v>
      </c>
      <c r="AC12" s="25">
        <v>630.97261309837984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16968.872976511615</v>
      </c>
      <c r="AP12" s="25">
        <f>SUMIF($C$11:$AN$11,"I.Mad",C12:AN12)</f>
        <v>3288.29</v>
      </c>
      <c r="AQ12" s="25">
        <f>SUM(AO12:AP12)</f>
        <v>20257.162976511616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12</v>
      </c>
      <c r="F13" s="25">
        <v>11</v>
      </c>
      <c r="G13" s="25">
        <v>63</v>
      </c>
      <c r="H13" s="25">
        <v>37</v>
      </c>
      <c r="I13" s="25">
        <v>5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/>
      <c r="R13" s="25" t="s">
        <v>33</v>
      </c>
      <c r="S13" s="25">
        <v>1</v>
      </c>
      <c r="T13" s="25" t="s">
        <v>33</v>
      </c>
      <c r="U13" s="25" t="s">
        <v>33</v>
      </c>
      <c r="V13" s="25" t="s">
        <v>33</v>
      </c>
      <c r="W13" s="25">
        <v>9</v>
      </c>
      <c r="X13" s="25" t="s">
        <v>33</v>
      </c>
      <c r="Y13" s="25">
        <v>50</v>
      </c>
      <c r="Z13" s="25">
        <v>8</v>
      </c>
      <c r="AA13" s="25">
        <v>24</v>
      </c>
      <c r="AB13" s="25">
        <v>3</v>
      </c>
      <c r="AC13" s="25">
        <v>12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176</v>
      </c>
      <c r="AP13" s="25">
        <f>SUMIF($C$11:$AN$11,"I.Mad",C13:AN13)</f>
        <v>59</v>
      </c>
      <c r="AQ13" s="25">
        <f>SUM(AO13:AP13)</f>
        <v>235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>
        <v>2</v>
      </c>
      <c r="F14" s="25">
        <v>3</v>
      </c>
      <c r="G14" s="25">
        <v>12</v>
      </c>
      <c r="H14" s="25">
        <v>4</v>
      </c>
      <c r="I14" s="25">
        <v>1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/>
      <c r="R14" s="25" t="s">
        <v>33</v>
      </c>
      <c r="S14" s="25">
        <v>1</v>
      </c>
      <c r="T14" s="25" t="s">
        <v>33</v>
      </c>
      <c r="U14" s="25" t="s">
        <v>33</v>
      </c>
      <c r="V14" s="25" t="s">
        <v>33</v>
      </c>
      <c r="W14" s="25">
        <v>4</v>
      </c>
      <c r="X14" s="25" t="s">
        <v>33</v>
      </c>
      <c r="Y14" s="25">
        <v>7</v>
      </c>
      <c r="Z14" s="25">
        <v>4</v>
      </c>
      <c r="AA14" s="25">
        <v>5</v>
      </c>
      <c r="AB14" s="25" t="s">
        <v>69</v>
      </c>
      <c r="AC14" s="25">
        <v>4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36</v>
      </c>
      <c r="AP14" s="25">
        <f>SUMIF($C$11:$AN$11,"I.Mad",C14:AN14)</f>
        <v>11</v>
      </c>
      <c r="AQ14" s="25">
        <f>SUM(AO14:AP14)</f>
        <v>47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>
        <v>48.473258934698563</v>
      </c>
      <c r="F15" s="25">
        <v>73.566869900014751</v>
      </c>
      <c r="G15" s="25">
        <v>35.390543587733909</v>
      </c>
      <c r="H15" s="25">
        <v>6.4716069815841362</v>
      </c>
      <c r="I15" s="25">
        <v>48.275862068965516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>
        <v>63.243243243243235</v>
      </c>
      <c r="T15" s="25" t="s">
        <v>33</v>
      </c>
      <c r="U15" s="25" t="s">
        <v>33</v>
      </c>
      <c r="V15" s="25" t="s">
        <v>33</v>
      </c>
      <c r="W15" s="25">
        <v>12.594277263317972</v>
      </c>
      <c r="X15" s="25" t="s">
        <v>33</v>
      </c>
      <c r="Y15" s="25">
        <v>15.948547483087719</v>
      </c>
      <c r="Z15" s="25">
        <v>36.399570408413148</v>
      </c>
      <c r="AA15" s="25">
        <v>33.854396518598548</v>
      </c>
      <c r="AB15" s="25" t="s">
        <v>33</v>
      </c>
      <c r="AC15" s="25">
        <v>50.558599312906793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>
        <v>11.5</v>
      </c>
      <c r="F16" s="30">
        <v>11</v>
      </c>
      <c r="G16" s="30">
        <v>12</v>
      </c>
      <c r="H16" s="30">
        <v>12.5</v>
      </c>
      <c r="I16" s="30" t="s">
        <v>68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>
        <v>10.5</v>
      </c>
      <c r="T16" s="30" t="s">
        <v>33</v>
      </c>
      <c r="U16" s="30" t="s">
        <v>33</v>
      </c>
      <c r="V16" s="30" t="s">
        <v>33</v>
      </c>
      <c r="W16" s="30">
        <v>12.5</v>
      </c>
      <c r="X16" s="30" t="s">
        <v>33</v>
      </c>
      <c r="Y16" s="30">
        <v>12.5</v>
      </c>
      <c r="Z16" s="30">
        <v>12</v>
      </c>
      <c r="AA16" s="30">
        <v>12</v>
      </c>
      <c r="AB16" s="30" t="s">
        <v>33</v>
      </c>
      <c r="AC16" s="30">
        <v>11.5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>
        <v>1.86</v>
      </c>
      <c r="AB30" s="39"/>
      <c r="AC30" s="36">
        <v>1.86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3.72</v>
      </c>
      <c r="AP30" s="25">
        <f t="shared" si="1"/>
        <v>0</v>
      </c>
      <c r="AQ30" s="36">
        <f t="shared" si="2"/>
        <v>3.72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0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2420</v>
      </c>
      <c r="F41" s="36">
        <f t="shared" si="3"/>
        <v>652</v>
      </c>
      <c r="G41" s="36">
        <f t="shared" si="3"/>
        <v>8057.6250000000009</v>
      </c>
      <c r="H41" s="36">
        <f t="shared" si="3"/>
        <v>2005.43</v>
      </c>
      <c r="I41" s="36">
        <f t="shared" si="3"/>
        <v>594.47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89.295000000000002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319.29000000000002</v>
      </c>
      <c r="X41" s="36">
        <f t="shared" si="3"/>
        <v>0</v>
      </c>
      <c r="Y41" s="36">
        <f t="shared" si="3"/>
        <v>2991.1750000000011</v>
      </c>
      <c r="Z41" s="36">
        <f t="shared" si="3"/>
        <v>426.26499999999999</v>
      </c>
      <c r="AA41" s="36">
        <f t="shared" si="3"/>
        <v>1867.9053634132331</v>
      </c>
      <c r="AB41" s="36">
        <f t="shared" si="3"/>
        <v>204.595</v>
      </c>
      <c r="AC41" s="36">
        <f t="shared" si="3"/>
        <v>632.83261309837985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16972.592976511616</v>
      </c>
      <c r="AP41" s="36">
        <f>SUM(AP12,AP18,AP24:AP37)</f>
        <v>3288.29</v>
      </c>
      <c r="AQ41" s="36">
        <f t="shared" si="2"/>
        <v>20260.882976511617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15.9</v>
      </c>
      <c r="H42" s="30"/>
      <c r="I42" s="30">
        <v>18.2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2023-01-15T12:12:54Z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