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7F85D299-B339-448A-A025-C9FBF559464C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<sst xmlns="http://schemas.openxmlformats.org/spreadsheetml/2006/main" count="344" uniqueCount="69">
  <si>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</si>
  <si>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</si>
  <si>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</si>
  <si>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</si>
  <si>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</si>
  <si>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</si>
  <si>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</si>
  <si>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</si>
  <si>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</si>
  <si>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</si>
  <si>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</si>
  <si>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</si>
  <si>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</si>
  <si>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</si>
  <si>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</si>
  <si>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</si>
  <si>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</si>
  <si>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</si>
  <si>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</si>
  <si>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</si>
  <si>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</si>
  <si>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</si>
  <si>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</si>
  <si>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</si>
  <si>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</si>
  <si>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</si>
  <si>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</si>
  <si>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</si>
  <si>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</si>
  <si>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</si>
  <si>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</si>
  <si>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</si>
  <si>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</si>
  <si>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</si>
  <si>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</si>
  <si>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</si>
  <si>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</si>
  <si>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</si>
  <si>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</si>
  <si>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</si>
  <si>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</si>
  <si>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</si>
  <si>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</si>
  <si>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</si>
  <si>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</si>
  <si>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</si>
  <si>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</si>
  <si>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</si>
  <si>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</si>
  <si>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</si>
  <si>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</si>
  <si>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</si>
  <si>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</si>
  <si>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</si>
  <si>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</si>
  <si>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</si>
  <si>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</si>
  <si>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</si>
  <si>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</si>
  <si>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</si>
  <si>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</si>
  <si>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</si>
  <si>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</si>
  <si>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</si>
  <si>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</si>
  <si>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Sr. Eduardo Mora Asnaran</t>
  </si>
  <si>
    <t>SM</t>
  </si>
  <si>
    <t xml:space="preserve">        Fecha  : 09/12/2022</t>
  </si>
  <si>
    <t>Callao, 10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</si>
</sst>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AW14" sqref="AW14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3091.55</v>
      </c>
      <c r="G12" s="25">
        <v>5911.41</v>
      </c>
      <c r="H12" s="25">
        <v>3780.9549999999995</v>
      </c>
      <c r="I12" s="25">
        <v>6480.84</v>
      </c>
      <c r="J12" s="25">
        <v>8205.9</v>
      </c>
      <c r="K12" s="25">
        <v>788.35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1220</v>
      </c>
      <c r="R12" s="25">
        <v>435</v>
      </c>
      <c r="S12" s="25">
        <v>916.3</v>
      </c>
      <c r="T12" s="25">
        <v>206.02</v>
      </c>
      <c r="U12" s="25">
        <v>750</v>
      </c>
      <c r="V12" s="25">
        <v>1560</v>
      </c>
      <c r="W12" s="25">
        <v>1575.68</v>
      </c>
      <c r="X12" s="25">
        <v>79.319999999999993</v>
      </c>
      <c r="Y12" s="25">
        <v>542.56999999999994</v>
      </c>
      <c r="Z12" s="25">
        <v>135.67000000000002</v>
      </c>
      <c r="AA12" s="25">
        <v>1172.8970662308277</v>
      </c>
      <c r="AB12" s="25">
        <v>133.64320799999999</v>
      </c>
      <c r="AC12" s="25">
        <v>68.489999999999995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19426.537066230827</v>
      </c>
      <c r="AP12" s="25">
        <f>SUMIF($C$11:$AN$11,"I.Mad",C12:AN12)</f>
        <v>17628.058207999999</v>
      </c>
      <c r="AQ12" s="25">
        <f>SUM(AO12:AP12)</f>
        <v>37054.595274230829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>
        <v>55</v>
      </c>
      <c r="G13" s="25">
        <v>37</v>
      </c>
      <c r="H13" s="25">
        <v>62</v>
      </c>
      <c r="I13" s="25">
        <v>87</v>
      </c>
      <c r="J13" s="25">
        <v>201</v>
      </c>
      <c r="K13" s="25">
        <v>13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17</v>
      </c>
      <c r="R13" s="25">
        <v>6</v>
      </c>
      <c r="S13" s="25">
        <v>9</v>
      </c>
      <c r="T13" s="25">
        <v>2</v>
      </c>
      <c r="U13" s="25">
        <v>4</v>
      </c>
      <c r="V13" s="25">
        <v>18</v>
      </c>
      <c r="W13" s="25">
        <v>6</v>
      </c>
      <c r="X13" s="25">
        <v>1</v>
      </c>
      <c r="Y13" s="25">
        <v>6</v>
      </c>
      <c r="Z13" s="25">
        <v>3</v>
      </c>
      <c r="AA13" s="25">
        <v>18</v>
      </c>
      <c r="AB13" s="25">
        <v>2</v>
      </c>
      <c r="AC13" s="25">
        <v>1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198</v>
      </c>
      <c r="AP13" s="25">
        <f>SUMIF($C$11:$AN$11,"I.Mad",C13:AN13)</f>
        <v>350</v>
      </c>
      <c r="AQ13" s="25">
        <f>SUM(AO13:AP13)</f>
        <v>548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>
        <v>7</v>
      </c>
      <c r="G14" s="25">
        <v>7</v>
      </c>
      <c r="H14" s="25">
        <v>14</v>
      </c>
      <c r="I14" s="25">
        <v>19</v>
      </c>
      <c r="J14" s="25">
        <v>30</v>
      </c>
      <c r="K14" s="25" t="s">
        <v>66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5</v>
      </c>
      <c r="R14" s="25">
        <v>2</v>
      </c>
      <c r="S14" s="25">
        <v>5</v>
      </c>
      <c r="T14" s="25" t="s">
        <v>66</v>
      </c>
      <c r="U14" s="25">
        <v>3</v>
      </c>
      <c r="V14" s="25">
        <v>4</v>
      </c>
      <c r="W14" s="25">
        <v>3</v>
      </c>
      <c r="X14" s="25">
        <v>1</v>
      </c>
      <c r="Y14" s="25">
        <v>1</v>
      </c>
      <c r="Z14" s="25">
        <v>1</v>
      </c>
      <c r="AA14" s="25">
        <v>4</v>
      </c>
      <c r="AB14" s="25">
        <v>2</v>
      </c>
      <c r="AC14" s="25">
        <v>1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48</v>
      </c>
      <c r="AP14" s="25">
        <f>SUMIF($C$11:$AN$11,"I.Mad",C14:AN14)</f>
        <v>61</v>
      </c>
      <c r="AQ14" s="25">
        <f>SUM(AO14:AP14)</f>
        <v>109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2.6920115421784496</v>
      </c>
      <c r="G15" s="25">
        <v>1.9427878152188944</v>
      </c>
      <c r="H15" s="25">
        <v>0.28582840181281605</v>
      </c>
      <c r="I15" s="25">
        <v>12.286526731380293</v>
      </c>
      <c r="J15" s="25">
        <v>9.4243059958852502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79.993752648086613</v>
      </c>
      <c r="R15" s="25">
        <v>81.069699224556715</v>
      </c>
      <c r="S15" s="25">
        <v>59.880258362972839</v>
      </c>
      <c r="T15" s="25" t="s">
        <v>33</v>
      </c>
      <c r="U15" s="25">
        <v>69.885873243081306</v>
      </c>
      <c r="V15" s="25">
        <v>65.879260251267226</v>
      </c>
      <c r="W15" s="25">
        <v>58.511690381461058</v>
      </c>
      <c r="X15" s="25">
        <v>0</v>
      </c>
      <c r="Y15" s="25">
        <v>68.2</v>
      </c>
      <c r="Z15" s="25">
        <v>0</v>
      </c>
      <c r="AA15" s="25">
        <v>4.93796209332739</v>
      </c>
      <c r="AB15" s="25">
        <v>8.4631355186860961</v>
      </c>
      <c r="AC15" s="25">
        <v>4.2194092827004201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13</v>
      </c>
      <c r="G16" s="30">
        <v>13</v>
      </c>
      <c r="H16" s="30">
        <v>13</v>
      </c>
      <c r="I16" s="30">
        <v>13</v>
      </c>
      <c r="J16" s="30">
        <v>13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10.5</v>
      </c>
      <c r="R16" s="30">
        <v>10.5</v>
      </c>
      <c r="S16" s="30">
        <v>11</v>
      </c>
      <c r="T16" s="30" t="s">
        <v>33</v>
      </c>
      <c r="U16" s="30">
        <v>10.5</v>
      </c>
      <c r="V16" s="30">
        <v>11.5</v>
      </c>
      <c r="W16" s="30">
        <v>11</v>
      </c>
      <c r="X16" s="30">
        <v>13.5</v>
      </c>
      <c r="Y16" s="30">
        <v>10.5</v>
      </c>
      <c r="Z16" s="30">
        <v>13.5</v>
      </c>
      <c r="AA16" s="30">
        <v>12.5</v>
      </c>
      <c r="AB16" s="30">
        <v>12.5</v>
      </c>
      <c r="AC16" s="30">
        <v>13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6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>
        <v>1</v>
      </c>
      <c r="Z30" s="25"/>
      <c r="AA30" s="25">
        <v>0.80510126676431981</v>
      </c>
      <c r="AB30" s="39">
        <v>0.24179200000000001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1.8051012667643198</v>
      </c>
      <c r="AP30" s="25">
        <f t="shared" si="1"/>
        <v>0.24179200000000001</v>
      </c>
      <c r="AQ30" s="36">
        <f t="shared" si="2"/>
        <v>2.0468932667643198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25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63" customHeight="1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>
        <v>2.0178325024080137</v>
      </c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2.0178325024080137</v>
      </c>
      <c r="AP39" s="25">
        <f t="shared" si="1"/>
        <v>0</v>
      </c>
      <c r="AQ39" s="36">
        <f t="shared" si="2"/>
        <v>2.0178325024080137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3091.55</v>
      </c>
      <c r="G41" s="36">
        <f t="shared" si="3"/>
        <v>5911.41</v>
      </c>
      <c r="H41" s="36">
        <f t="shared" si="3"/>
        <v>3780.9549999999995</v>
      </c>
      <c r="I41" s="36">
        <f t="shared" si="3"/>
        <v>6480.84</v>
      </c>
      <c r="J41" s="36">
        <f t="shared" si="3"/>
        <v>8205.9</v>
      </c>
      <c r="K41" s="36">
        <f t="shared" si="3"/>
        <v>788.35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1220</v>
      </c>
      <c r="R41" s="36">
        <f t="shared" si="3"/>
        <v>435</v>
      </c>
      <c r="S41" s="36">
        <f t="shared" si="3"/>
        <v>916.3</v>
      </c>
      <c r="T41" s="36">
        <f t="shared" si="3"/>
        <v>206.02</v>
      </c>
      <c r="U41" s="36">
        <f t="shared" si="3"/>
        <v>750</v>
      </c>
      <c r="V41" s="36">
        <f t="shared" si="3"/>
        <v>1560</v>
      </c>
      <c r="W41" s="36">
        <f t="shared" si="3"/>
        <v>1575.68</v>
      </c>
      <c r="X41" s="36">
        <f t="shared" si="3"/>
        <v>79.319999999999993</v>
      </c>
      <c r="Y41" s="36">
        <f t="shared" si="3"/>
        <v>543.56999999999994</v>
      </c>
      <c r="Z41" s="36">
        <f t="shared" si="3"/>
        <v>135.67000000000002</v>
      </c>
      <c r="AA41" s="36">
        <f t="shared" si="3"/>
        <v>1175.72</v>
      </c>
      <c r="AB41" s="36">
        <f t="shared" si="3"/>
        <v>133.88499999999999</v>
      </c>
      <c r="AC41" s="36">
        <f t="shared" si="3"/>
        <v>68.489999999999995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19428.342167497591</v>
      </c>
      <c r="AP41" s="36">
        <f>SUM(AP12,AP18,AP24:AP37)</f>
        <v>17628.3</v>
      </c>
      <c r="AQ41" s="36">
        <f t="shared" si="2"/>
        <v>37056.642167497586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17.899999999999999</v>
      </c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2022-12-11T15:37:10Z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