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<sst xmlns="http://schemas.openxmlformats.org/spreadsheetml/2006/main" count="358" uniqueCount="69">
  <si>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</si>
  <si>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</si>
  <si>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</si>
  <si>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</si>
  <si>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</si>
  <si>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</si>
  <si>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</si>
  <si>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</si>
  <si>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</si>
  <si>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</si>
  <si>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</si>
  <si>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</si>
  <si>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</si>
  <si>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</si>
  <si>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</si>
  <si>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</si>
  <si>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</si>
  <si>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</si>
  <si>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</si>
  <si>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</si>
  <si>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</si>
  <si>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</si>
  <si>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</si>
  <si>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</si>
  <si>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</si>
  <si>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</si>
  <si>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</si>
  <si>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</si>
  <si>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</si>
  <si>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</si>
  <si>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</si>
  <si>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</si>
  <si>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</si>
  <si>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</si>
  <si>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</si>
  <si>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</si>
  <si>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</si>
  <si>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</si>
  <si>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</si>
  <si>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</si>
  <si>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</si>
  <si>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</si>
  <si>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</si>
  <si>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</si>
  <si>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</si>
  <si>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</si>
  <si>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</si>
  <si>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</si>
  <si>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</si>
  <si>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</si>
  <si>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</si>
  <si>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</si>
  <si>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</si>
  <si>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</si>
  <si>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</si>
  <si>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</si>
  <si>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</si>
  <si>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</si>
  <si>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</si>
  <si>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</si>
  <si>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</si>
  <si>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</si>
  <si>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</si>
  <si>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</si>
  <si>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</si>
  <si>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</si>
  <si>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</si>
  <si>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09/06/2021</t>
  </si>
  <si>
    <t>Callao, 10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</si>
</sst>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Q32" sqref="Q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1697</v>
      </c>
      <c r="F12" s="36">
        <v>22.65</v>
      </c>
      <c r="G12" s="36">
        <v>5157.8099999999995</v>
      </c>
      <c r="H12" s="36">
        <v>3250.76</v>
      </c>
      <c r="I12" s="36">
        <v>7335.84</v>
      </c>
      <c r="J12" s="36">
        <v>676.01</v>
      </c>
      <c r="K12" s="36">
        <v>321.26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367.93</v>
      </c>
      <c r="T12" s="36">
        <v>31.234999999999999</v>
      </c>
      <c r="U12" s="36">
        <v>940</v>
      </c>
      <c r="V12" s="36">
        <v>250</v>
      </c>
      <c r="W12" s="36">
        <v>1688.345</v>
      </c>
      <c r="X12" s="36">
        <v>0</v>
      </c>
      <c r="Y12" s="73">
        <v>6890.4749999999995</v>
      </c>
      <c r="Z12" s="36">
        <v>173.79</v>
      </c>
      <c r="AA12" s="36">
        <v>0</v>
      </c>
      <c r="AB12" s="36">
        <v>0</v>
      </c>
      <c r="AC12" s="36">
        <v>4103.2950000000001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394.245</v>
      </c>
      <c r="AN12" s="36">
        <v>51.73</v>
      </c>
      <c r="AO12" s="36">
        <f>SUMIF($C$11:$AN$11,"Ind",C12:AN12)</f>
        <v>28896.2</v>
      </c>
      <c r="AP12" s="36">
        <f>SUMIF($C$11:$AN$11,"I.Mad",C12:AN12)</f>
        <v>4456.1750000000002</v>
      </c>
      <c r="AQ12" s="36">
        <f>SUM(AO12:AP12)</f>
        <v>33352.375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8</v>
      </c>
      <c r="F13" s="36">
        <v>3</v>
      </c>
      <c r="G13" s="36">
        <v>22</v>
      </c>
      <c r="H13" s="36">
        <v>43</v>
      </c>
      <c r="I13" s="36">
        <v>37</v>
      </c>
      <c r="J13" s="36">
        <v>10</v>
      </c>
      <c r="K13" s="36">
        <v>1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>
        <v>3</v>
      </c>
      <c r="T13" s="36">
        <v>1</v>
      </c>
      <c r="U13" s="36">
        <v>8</v>
      </c>
      <c r="V13" s="36">
        <v>10</v>
      </c>
      <c r="W13" s="36">
        <v>9</v>
      </c>
      <c r="X13" s="36" t="s">
        <v>35</v>
      </c>
      <c r="Y13" s="73">
        <v>37</v>
      </c>
      <c r="Z13" s="36">
        <v>2</v>
      </c>
      <c r="AA13" s="36" t="s">
        <v>35</v>
      </c>
      <c r="AB13" s="36" t="s">
        <v>35</v>
      </c>
      <c r="AC13" s="36">
        <v>25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9</v>
      </c>
      <c r="AN13" s="36">
        <v>1</v>
      </c>
      <c r="AO13" s="36">
        <f>SUMIF($C$11:$AN$11,"Ind*",C13:AN13)</f>
        <v>159</v>
      </c>
      <c r="AP13" s="36">
        <f>SUMIF($C$11:$AN$11,"I.Mad",C13:AN13)</f>
        <v>70</v>
      </c>
      <c r="AQ13" s="36">
        <f>SUM(AO13:AP13)</f>
        <v>229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66</v>
      </c>
      <c r="F14" s="36">
        <v>3</v>
      </c>
      <c r="G14" s="36">
        <v>5</v>
      </c>
      <c r="H14" s="36">
        <v>4</v>
      </c>
      <c r="I14" s="36">
        <v>11</v>
      </c>
      <c r="J14" s="36">
        <v>5</v>
      </c>
      <c r="K14" s="36" t="s">
        <v>66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>
        <v>3</v>
      </c>
      <c r="T14" s="36">
        <v>1</v>
      </c>
      <c r="U14" s="36">
        <v>2</v>
      </c>
      <c r="V14" s="36">
        <v>4</v>
      </c>
      <c r="W14" s="36">
        <v>6</v>
      </c>
      <c r="X14" s="36" t="s">
        <v>35</v>
      </c>
      <c r="Y14" s="73">
        <v>10</v>
      </c>
      <c r="Z14" s="36" t="s">
        <v>66</v>
      </c>
      <c r="AA14" s="36" t="s">
        <v>35</v>
      </c>
      <c r="AB14" s="36" t="s">
        <v>35</v>
      </c>
      <c r="AC14" s="36">
        <v>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3</v>
      </c>
      <c r="AN14" s="36">
        <v>1</v>
      </c>
      <c r="AO14" s="36">
        <f>SUMIF($C$11:$AN$11,"Ind*",C14:AN14)</f>
        <v>45</v>
      </c>
      <c r="AP14" s="36">
        <f>SUMIF($C$11:$AN$11,"I.Mad",C14:AN14)</f>
        <v>18</v>
      </c>
      <c r="AQ14" s="36">
        <f>SUM(AO14:AP14)</f>
        <v>63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0.88791548033316114</v>
      </c>
      <c r="G15" s="36">
        <v>31.027914896507351</v>
      </c>
      <c r="H15" s="36">
        <v>41.844766568744994</v>
      </c>
      <c r="I15" s="36">
        <v>35.559932364143592</v>
      </c>
      <c r="J15" s="36">
        <v>47.295853852241621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>
        <v>36.067673425578192</v>
      </c>
      <c r="T15" s="36">
        <v>0</v>
      </c>
      <c r="U15" s="36">
        <v>19.609049125368859</v>
      </c>
      <c r="V15" s="36">
        <v>22.269124893222731</v>
      </c>
      <c r="W15" s="36">
        <v>45.491034391413024</v>
      </c>
      <c r="X15" s="36" t="s">
        <v>35</v>
      </c>
      <c r="Y15" s="73">
        <v>53.537110342379378</v>
      </c>
      <c r="Z15" s="36" t="s">
        <v>35</v>
      </c>
      <c r="AA15" s="36" t="s">
        <v>35</v>
      </c>
      <c r="AB15" s="36" t="s">
        <v>35</v>
      </c>
      <c r="AC15" s="36">
        <v>33.592462389646641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11.076820082320435</v>
      </c>
      <c r="AN15" s="36">
        <v>39.634146341463413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12</v>
      </c>
      <c r="H16" s="42">
        <v>11</v>
      </c>
      <c r="I16" s="42">
        <v>11.5</v>
      </c>
      <c r="J16" s="42">
        <v>11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>
        <v>12</v>
      </c>
      <c r="T16" s="42">
        <v>15</v>
      </c>
      <c r="U16" s="42">
        <v>12.5</v>
      </c>
      <c r="V16" s="42">
        <v>12</v>
      </c>
      <c r="W16" s="42">
        <v>11.5</v>
      </c>
      <c r="X16" s="42" t="s">
        <v>35</v>
      </c>
      <c r="Y16" s="74">
        <v>12</v>
      </c>
      <c r="Z16" s="42" t="s">
        <v>35</v>
      </c>
      <c r="AA16" s="42" t="s">
        <v>35</v>
      </c>
      <c r="AB16" s="42" t="s">
        <v>35</v>
      </c>
      <c r="AC16" s="42">
        <v>12.5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13</v>
      </c>
      <c r="AN16" s="42">
        <v>12.5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>
        <v>0.05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0.05</v>
      </c>
      <c r="AQ25" s="48">
        <f t="shared" si="2"/>
        <v>0.05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>
        <v>1.43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1.43</v>
      </c>
      <c r="AP26" s="36">
        <f t="shared" si="1"/>
        <v>0</v>
      </c>
      <c r="AQ26" s="48">
        <f t="shared" si="2"/>
        <v>1.43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1697</v>
      </c>
      <c r="F41" s="48">
        <f t="shared" si="3"/>
        <v>22.65</v>
      </c>
      <c r="G41" s="48">
        <f t="shared" si="3"/>
        <v>5157.8099999999995</v>
      </c>
      <c r="H41" s="48">
        <f t="shared" si="3"/>
        <v>3250.76</v>
      </c>
      <c r="I41" s="48">
        <f t="shared" si="3"/>
        <v>7337.27</v>
      </c>
      <c r="J41" s="48">
        <f t="shared" si="3"/>
        <v>676.06</v>
      </c>
      <c r="K41" s="48">
        <f t="shared" si="3"/>
        <v>321.26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367.93</v>
      </c>
      <c r="T41" s="48">
        <f t="shared" si="3"/>
        <v>31.234999999999999</v>
      </c>
      <c r="U41" s="48">
        <f t="shared" si="3"/>
        <v>940</v>
      </c>
      <c r="V41" s="48">
        <f t="shared" si="3"/>
        <v>250</v>
      </c>
      <c r="W41" s="48">
        <f t="shared" si="3"/>
        <v>1688.345</v>
      </c>
      <c r="X41" s="48">
        <f t="shared" si="3"/>
        <v>0</v>
      </c>
      <c r="Y41" s="48">
        <f t="shared" si="3"/>
        <v>6890.4749999999995</v>
      </c>
      <c r="Z41" s="48">
        <f t="shared" si="3"/>
        <v>173.79</v>
      </c>
      <c r="AA41" s="48">
        <f t="shared" si="3"/>
        <v>0</v>
      </c>
      <c r="AB41" s="48">
        <f t="shared" si="3"/>
        <v>0</v>
      </c>
      <c r="AC41" s="48">
        <f t="shared" si="3"/>
        <v>4103.2950000000001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394.245</v>
      </c>
      <c r="AN41" s="48">
        <f t="shared" si="3"/>
        <v>51.73</v>
      </c>
      <c r="AO41" s="48">
        <f>SUM(AO12,AO18,AO24:AO37)</f>
        <v>28897.63</v>
      </c>
      <c r="AP41" s="48">
        <f>SUM(AP12,AP18,AP24:AP37)</f>
        <v>4456.2250000000004</v>
      </c>
      <c r="AQ41" s="48">
        <f t="shared" si="2"/>
        <v>33353.855000000003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19.399999999999999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2021-06-10T17:15:22Z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