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360" windowWidth="20490" windowHeight="739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A38" i="5" l="1"/>
  <c r="AB38" i="5"/>
  <c r="AC38" i="5"/>
  <c r="AD38" i="5"/>
  <c r="AP12" i="5" l="1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N38" i="5" l="1"/>
  <c r="AM38" i="5"/>
  <c r="AL38" i="5"/>
  <c r="AK38" i="5"/>
  <c r="AJ38" i="5"/>
  <c r="AI38" i="5"/>
  <c r="AH38" i="5"/>
  <c r="AG38" i="5"/>
  <c r="AF38" i="5"/>
  <c r="AE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<sst xmlns="http://schemas.openxmlformats.org/spreadsheetml/2006/main" count="350" uniqueCount="69">
  <si>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</si>
  <si>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</si>
  <si>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</si>
  <si>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</si>
  <si>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</si>
  <si>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</si>
  <si>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</si>
  <si>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</si>
  <si>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</si>
  <si>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</si>
  <si>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</si>
  <si>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</si>
  <si>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</si>
  <si>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</si>
  <si>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</si>
  <si>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</si>
  <si>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</si>
  <si>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</si>
  <si>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</si>
  <si>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</si>
  <si>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</si>
  <si>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</si>
  <si>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</si>
  <si>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</si>
  <si>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</si>
  <si>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</si>
  <si>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</si>
  <si>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</si>
  <si>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</si>
  <si>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</si>
  <si>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</si>
  <si>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</si>
  <si>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</si>
  <si>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</si>
  <si>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</si>
  <si>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</si>
  <si>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</si>
  <si>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</si>
  <si>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</si>
  <si>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</si>
  <si>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</si>
  <si>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</si>
  <si>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</si>
  <si>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</si>
  <si>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</si>
  <si>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</si>
  <si>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</si>
  <si>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</si>
  <si>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</si>
  <si>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</si>
  <si>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</si>
  <si>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</si>
  <si>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</si>
  <si>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</si>
  <si>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</si>
  <si>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</si>
  <si>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</si>
  <si>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</si>
  <si>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</si>
  <si>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</si>
  <si>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</si>
  <si>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</si>
  <si>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PEZ AGUJA</t>
  </si>
  <si>
    <t>13.5 y 11.5</t>
  </si>
  <si>
    <t>S/M</t>
  </si>
  <si>
    <t xml:space="preserve">        Fecha  : 09/05/2017</t>
  </si>
  <si>
    <t>Callao, 10 de mayo del 2017</t>
  </si>
  <si>
    <t>13.0, 12.0 y 11.0</t>
  </si>
  <si>
    <t>11.5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</si>
</sst>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H1" zoomScale="25" zoomScaleNormal="25" workbookViewId="0">
      <selection activeCell="AM12" sqref="AM12:AN1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32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8.85546875" style="2" customWidth="1"/>
    <col min="26" max="26" width="27.7109375" style="2" customWidth="1"/>
    <col min="27" max="27" width="26.5703125" style="2" bestFit="1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1"/>
      <c r="AP7" s="121"/>
      <c r="AQ7" s="121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65</v>
      </c>
      <c r="AP8" s="120"/>
      <c r="AQ8" s="120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8"/>
      <c r="E10" s="117" t="s">
        <v>5</v>
      </c>
      <c r="F10" s="118"/>
      <c r="G10" s="125" t="s">
        <v>6</v>
      </c>
      <c r="H10" s="126"/>
      <c r="I10" s="127" t="s">
        <v>45</v>
      </c>
      <c r="J10" s="127"/>
      <c r="K10" s="127" t="s">
        <v>7</v>
      </c>
      <c r="L10" s="127"/>
      <c r="M10" s="117" t="s">
        <v>8</v>
      </c>
      <c r="N10" s="128"/>
      <c r="O10" s="117" t="s">
        <v>9</v>
      </c>
      <c r="P10" s="128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53</v>
      </c>
      <c r="X10" s="126"/>
      <c r="Y10" s="117" t="s">
        <v>47</v>
      </c>
      <c r="Z10" s="118"/>
      <c r="AA10" s="125" t="s">
        <v>38</v>
      </c>
      <c r="AB10" s="126"/>
      <c r="AC10" s="125" t="s">
        <v>13</v>
      </c>
      <c r="AD10" s="126"/>
      <c r="AE10" s="124" t="s">
        <v>57</v>
      </c>
      <c r="AF10" s="118"/>
      <c r="AG10" s="124" t="s">
        <v>48</v>
      </c>
      <c r="AH10" s="118"/>
      <c r="AI10" s="124" t="s">
        <v>49</v>
      </c>
      <c r="AJ10" s="118"/>
      <c r="AK10" s="124" t="s">
        <v>50</v>
      </c>
      <c r="AL10" s="118"/>
      <c r="AM10" s="124" t="s">
        <v>51</v>
      </c>
      <c r="AN10" s="118"/>
      <c r="AO10" s="122" t="s">
        <v>14</v>
      </c>
      <c r="AP10" s="123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429</v>
      </c>
      <c r="G12" s="51">
        <v>6826.5250000000005</v>
      </c>
      <c r="H12" s="51">
        <v>3047.6750000000002</v>
      </c>
      <c r="I12" s="51">
        <v>8639.35</v>
      </c>
      <c r="J12" s="51">
        <v>6025.61</v>
      </c>
      <c r="K12" s="51">
        <v>808.99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4452.7950000000001</v>
      </c>
      <c r="R12" s="51">
        <v>0</v>
      </c>
      <c r="S12" s="51">
        <v>2734.9119999999998</v>
      </c>
      <c r="T12" s="51">
        <v>275</v>
      </c>
      <c r="U12" s="51">
        <v>610</v>
      </c>
      <c r="V12" s="51">
        <v>720</v>
      </c>
      <c r="W12" s="51">
        <v>5835</v>
      </c>
      <c r="X12" s="51">
        <v>95</v>
      </c>
      <c r="Y12" s="51">
        <v>5285.6027880512083</v>
      </c>
      <c r="Z12" s="51">
        <v>1189.9629747953609</v>
      </c>
      <c r="AA12" s="51">
        <v>3921.4369999999999</v>
      </c>
      <c r="AB12" s="51">
        <v>0</v>
      </c>
      <c r="AC12" s="51">
        <v>8200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47314.61178805121</v>
      </c>
      <c r="AP12" s="52">
        <f>SUMIF($C$11:$AN$11,"I.Mad",C12:AN12)</f>
        <v>11782.24797479536</v>
      </c>
      <c r="AQ12" s="52">
        <f>SUM(AO12:AP12)</f>
        <v>59096.859762846572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16</v>
      </c>
      <c r="G13" s="53">
        <v>26</v>
      </c>
      <c r="H13" s="53">
        <v>53</v>
      </c>
      <c r="I13" s="53">
        <v>47</v>
      </c>
      <c r="J13" s="53">
        <v>176</v>
      </c>
      <c r="K13" s="53">
        <v>4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23</v>
      </c>
      <c r="R13" s="53" t="s">
        <v>20</v>
      </c>
      <c r="S13" s="53">
        <v>11</v>
      </c>
      <c r="T13" s="53">
        <v>4</v>
      </c>
      <c r="U13" s="53">
        <v>3</v>
      </c>
      <c r="V13" s="53">
        <v>9</v>
      </c>
      <c r="W13" s="53">
        <v>25</v>
      </c>
      <c r="X13" s="53">
        <v>1</v>
      </c>
      <c r="Y13" s="53">
        <v>44</v>
      </c>
      <c r="Z13" s="53">
        <v>14</v>
      </c>
      <c r="AA13" s="53">
        <v>14</v>
      </c>
      <c r="AB13" s="53" t="s">
        <v>20</v>
      </c>
      <c r="AC13" s="53">
        <v>24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221</v>
      </c>
      <c r="AP13" s="52">
        <f>SUMIF($C$11:$AN$11,"I.Mad",C13:AN13)</f>
        <v>273</v>
      </c>
      <c r="AQ13" s="52">
        <f>SUM(AO13:AP13)</f>
        <v>494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4</v>
      </c>
      <c r="G14" s="53">
        <v>8</v>
      </c>
      <c r="H14" s="53">
        <v>15</v>
      </c>
      <c r="I14" s="53">
        <v>5</v>
      </c>
      <c r="J14" s="53">
        <v>36</v>
      </c>
      <c r="K14" s="53">
        <v>4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9</v>
      </c>
      <c r="R14" s="53" t="s">
        <v>20</v>
      </c>
      <c r="S14" s="53">
        <v>5</v>
      </c>
      <c r="T14" s="53" t="s">
        <v>64</v>
      </c>
      <c r="U14" s="53">
        <v>1</v>
      </c>
      <c r="V14" s="53">
        <v>4</v>
      </c>
      <c r="W14" s="53">
        <v>8</v>
      </c>
      <c r="X14" s="53" t="s">
        <v>64</v>
      </c>
      <c r="Y14" s="53">
        <v>8</v>
      </c>
      <c r="Z14" s="53">
        <v>4</v>
      </c>
      <c r="AA14" s="53">
        <v>5</v>
      </c>
      <c r="AB14" s="53" t="s">
        <v>20</v>
      </c>
      <c r="AC14" s="53">
        <v>8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61</v>
      </c>
      <c r="AP14" s="52">
        <f>SUMIF($C$11:$AN$11,"I.Mad",C14:AN14)</f>
        <v>63</v>
      </c>
      <c r="AQ14" s="52">
        <f>SUM(AO14:AP14)</f>
        <v>124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0.19233288206238655</v>
      </c>
      <c r="G15" s="53">
        <v>12.231964465770247</v>
      </c>
      <c r="H15" s="53">
        <v>32.34569727808752</v>
      </c>
      <c r="I15" s="53">
        <v>8.4229162093223504</v>
      </c>
      <c r="J15" s="53">
        <v>19.585998671268776</v>
      </c>
      <c r="K15" s="53">
        <v>8.8748686920700344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42.525230893567503</v>
      </c>
      <c r="R15" s="53" t="s">
        <v>20</v>
      </c>
      <c r="S15" s="53">
        <v>57.293283713868384</v>
      </c>
      <c r="T15" s="53" t="s">
        <v>20</v>
      </c>
      <c r="U15" s="53">
        <v>55.660377358490557</v>
      </c>
      <c r="V15" s="53">
        <v>43.647108772935432</v>
      </c>
      <c r="W15" s="53">
        <v>38.495577428891394</v>
      </c>
      <c r="X15" s="53" t="s">
        <v>20</v>
      </c>
      <c r="Y15" s="53">
        <v>47.060253407717276</v>
      </c>
      <c r="Z15" s="53">
        <v>42.102048082404252</v>
      </c>
      <c r="AA15" s="53">
        <v>38.208418298313326</v>
      </c>
      <c r="AB15" s="53" t="s">
        <v>20</v>
      </c>
      <c r="AC15" s="53">
        <v>38.390285635344434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13.5</v>
      </c>
      <c r="G16" s="58">
        <v>13.5</v>
      </c>
      <c r="H16" s="116" t="s">
        <v>63</v>
      </c>
      <c r="I16" s="58">
        <v>13.5</v>
      </c>
      <c r="J16" s="58">
        <v>12.5</v>
      </c>
      <c r="K16" s="58">
        <v>13.5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11</v>
      </c>
      <c r="T16" s="58" t="s">
        <v>20</v>
      </c>
      <c r="U16" s="58">
        <v>11</v>
      </c>
      <c r="V16" s="58">
        <v>11.5</v>
      </c>
      <c r="W16" s="58">
        <v>11.5</v>
      </c>
      <c r="X16" s="58" t="s">
        <v>20</v>
      </c>
      <c r="Y16" s="58">
        <v>11</v>
      </c>
      <c r="Z16" s="116" t="s">
        <v>68</v>
      </c>
      <c r="AA16" s="116" t="s">
        <v>63</v>
      </c>
      <c r="AB16" s="58" t="s">
        <v>20</v>
      </c>
      <c r="AC16" s="116" t="s">
        <v>67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5"/>
      <c r="G25" s="55"/>
      <c r="H25" s="55"/>
      <c r="I25" s="55">
        <v>22.75</v>
      </c>
      <c r="J25" s="71">
        <v>0.22</v>
      </c>
      <c r="K25" s="55">
        <v>8.19</v>
      </c>
      <c r="L25" s="55"/>
      <c r="M25" s="55"/>
      <c r="N25" s="55"/>
      <c r="O25" s="55"/>
      <c r="P25" s="55"/>
      <c r="Q25" s="55">
        <v>17.204993044343141</v>
      </c>
      <c r="R25" s="71"/>
      <c r="S25" s="71">
        <v>5.0880902043692746</v>
      </c>
      <c r="T25" s="71"/>
      <c r="U25" s="55"/>
      <c r="V25" s="71"/>
      <c r="W25" s="71"/>
      <c r="X25" s="71"/>
      <c r="Y25" s="55">
        <v>2.4522119487908962</v>
      </c>
      <c r="Z25" s="55">
        <v>1.01702520463899</v>
      </c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55.685295197503308</v>
      </c>
      <c r="AP25" s="52">
        <f t="shared" si="1"/>
        <v>1.23702520463899</v>
      </c>
      <c r="AQ25" s="71">
        <f>SUM(AO25:AP25)</f>
        <v>56.922320402142297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>
        <v>8.5629999999999988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8.5629999999999988</v>
      </c>
      <c r="AP30" s="52">
        <f t="shared" si="1"/>
        <v>0</v>
      </c>
      <c r="AQ30" s="55">
        <f t="shared" si="2"/>
        <v>8.5629999999999988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AN38" si="5">+SUM(C12,C18,C24:C37)</f>
        <v>0</v>
      </c>
      <c r="D38" s="55">
        <f t="shared" si="5"/>
        <v>0</v>
      </c>
      <c r="E38" s="55">
        <f t="shared" si="5"/>
        <v>0</v>
      </c>
      <c r="F38" s="55">
        <f t="shared" si="5"/>
        <v>429</v>
      </c>
      <c r="G38" s="55">
        <f t="shared" si="5"/>
        <v>6826.5250000000005</v>
      </c>
      <c r="H38" s="55">
        <f t="shared" si="5"/>
        <v>3047.6750000000002</v>
      </c>
      <c r="I38" s="55">
        <f>+SUM(I12,I18,I24:I37)</f>
        <v>8662.1</v>
      </c>
      <c r="J38" s="55">
        <f t="shared" si="5"/>
        <v>6025.83</v>
      </c>
      <c r="K38" s="55">
        <f>+SUM(K12,K18,K24:K37)</f>
        <v>817.18000000000006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>+SUM(Q12,Q18,Q24:Q37)</f>
        <v>4469.9999930443428</v>
      </c>
      <c r="R38" s="55">
        <f>+SUM(R12,R18,R24:R37)</f>
        <v>0</v>
      </c>
      <c r="S38" s="55">
        <f t="shared" si="5"/>
        <v>2740.0000902043689</v>
      </c>
      <c r="T38" s="55">
        <f t="shared" si="5"/>
        <v>275</v>
      </c>
      <c r="U38" s="55">
        <f t="shared" si="5"/>
        <v>610</v>
      </c>
      <c r="V38" s="55">
        <f t="shared" si="5"/>
        <v>720</v>
      </c>
      <c r="W38" s="55">
        <f t="shared" si="5"/>
        <v>5835</v>
      </c>
      <c r="X38" s="55">
        <f t="shared" si="5"/>
        <v>95</v>
      </c>
      <c r="Y38" s="55">
        <f t="shared" si="5"/>
        <v>5288.0549999999994</v>
      </c>
      <c r="Z38" s="55">
        <f t="shared" si="5"/>
        <v>1190.9799999999998</v>
      </c>
      <c r="AA38" s="55">
        <f>+SUM(AA12,AA18,AA24:AA37)</f>
        <v>3930</v>
      </c>
      <c r="AB38" s="55">
        <f t="shared" si="5"/>
        <v>0</v>
      </c>
      <c r="AC38" s="55">
        <f t="shared" si="5"/>
        <v>8200</v>
      </c>
      <c r="AD38" s="55">
        <f t="shared" si="5"/>
        <v>0</v>
      </c>
      <c r="AE38" s="55">
        <f t="shared" si="5"/>
        <v>0</v>
      </c>
      <c r="AF38" s="55">
        <f t="shared" si="5"/>
        <v>0</v>
      </c>
      <c r="AG38" s="55">
        <f>+SUM(AG12,AG18,AG24:AG37)</f>
        <v>0</v>
      </c>
      <c r="AH38" s="55">
        <f t="shared" si="5"/>
        <v>0</v>
      </c>
      <c r="AI38" s="55">
        <f t="shared" si="5"/>
        <v>0</v>
      </c>
      <c r="AJ38" s="55">
        <f t="shared" si="5"/>
        <v>0</v>
      </c>
      <c r="AK38" s="55">
        <f t="shared" si="5"/>
        <v>0</v>
      </c>
      <c r="AL38" s="55">
        <f t="shared" si="5"/>
        <v>0</v>
      </c>
      <c r="AM38" s="55">
        <f t="shared" si="5"/>
        <v>0</v>
      </c>
      <c r="AN38" s="55">
        <f t="shared" si="5"/>
        <v>0</v>
      </c>
      <c r="AO38" s="55">
        <f>SUM(AO12,AO18,AO24:AO37)</f>
        <v>47378.860083248714</v>
      </c>
      <c r="AP38" s="55">
        <f>SUM(AP12,AP18,AP24:AP37)</f>
        <v>11783.484999999999</v>
      </c>
      <c r="AQ38" s="55">
        <f>SUM(AO38:AP38)</f>
        <v>59162.345083248714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19</v>
      </c>
      <c r="H39" s="57"/>
      <c r="I39" s="57">
        <v>21.1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66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2017-05-10T20:29:35Z</dcterms:modified>
</cp:coreProperties>
</file>