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<sst xmlns="http://schemas.openxmlformats.org/spreadsheetml/2006/main" count="374" uniqueCount="66">
  <si>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</si>
  <si>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</si>
  <si>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</si>
  <si>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</si>
  <si>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</si>
  <si>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</si>
  <si>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</si>
  <si>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</si>
  <si>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</si>
  <si>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</si>
  <si>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</si>
  <si>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</si>
  <si>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</si>
  <si>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</si>
  <si>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</si>
  <si>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</si>
  <si>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</si>
  <si>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</si>
  <si>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</si>
  <si>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</si>
  <si>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</si>
  <si>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</si>
  <si>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</si>
  <si>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</si>
  <si>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</si>
  <si>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</si>
  <si>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</si>
  <si>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</si>
  <si>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</si>
  <si>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</si>
  <si>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</si>
  <si>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</si>
  <si>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</si>
  <si>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</si>
  <si>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</si>
  <si>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</si>
  <si>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</si>
  <si>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</si>
  <si>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</si>
  <si>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</si>
  <si>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</si>
  <si>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</si>
  <si>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</si>
  <si>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</si>
  <si>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</si>
  <si>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</si>
  <si>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</si>
  <si>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</si>
  <si>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</si>
  <si>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</si>
  <si>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</si>
  <si>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</si>
  <si>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</si>
  <si>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</si>
  <si>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</si>
  <si>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</si>
  <si>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</si>
  <si>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</si>
  <si>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</si>
  <si>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</si>
  <si>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</si>
  <si>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</si>
  <si>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</si>
  <si>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>Callao, 09 de diciembre del 2015</t>
  </si>
  <si>
    <t xml:space="preserve">        Fecha  : 08/12/2015</t>
  </si>
  <si>
    <t>R.M.Nº 003-2015-PRODUCE, R.M.N°246-2015 PRODUCE,  ,R.M.N°369-2015 PRODUCE,R.M.N°399-2015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</si>
</sst>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8" zoomScaleNormal="28" workbookViewId="0">
      <selection activeCell="S23" sqref="S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386</v>
      </c>
      <c r="G12" s="53">
        <v>1386.4739681941962</v>
      </c>
      <c r="H12" s="53">
        <v>319.10500000000002</v>
      </c>
      <c r="I12" s="53">
        <v>3124</v>
      </c>
      <c r="J12" s="53">
        <v>355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490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890</v>
      </c>
      <c r="X12" s="53">
        <v>0</v>
      </c>
      <c r="Y12" s="53">
        <v>335</v>
      </c>
      <c r="Z12" s="53">
        <v>0</v>
      </c>
      <c r="AA12" s="53">
        <v>5590</v>
      </c>
      <c r="AB12" s="53">
        <v>0</v>
      </c>
      <c r="AC12" s="53">
        <v>8705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20520.473968194197</v>
      </c>
      <c r="AP12" s="54">
        <f>SUMIF($C$11:$AN$11,"I.Mad",C12:AN12)</f>
        <v>1060.105</v>
      </c>
      <c r="AQ12" s="54">
        <f>SUM(AO12:AP12)</f>
        <v>21580.578968194197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25</v>
      </c>
      <c r="G13" s="55">
        <v>18</v>
      </c>
      <c r="H13" s="55">
        <v>5</v>
      </c>
      <c r="I13" s="55">
        <v>24</v>
      </c>
      <c r="J13" s="55">
        <v>6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8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>
        <v>5</v>
      </c>
      <c r="X13" s="55" t="s">
        <v>20</v>
      </c>
      <c r="Y13" s="55">
        <v>1</v>
      </c>
      <c r="Z13" s="55" t="s">
        <v>20</v>
      </c>
      <c r="AA13" s="55">
        <v>25</v>
      </c>
      <c r="AB13" s="55" t="s">
        <v>20</v>
      </c>
      <c r="AC13" s="55">
        <v>64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145</v>
      </c>
      <c r="AP13" s="54">
        <f t="shared" ref="AP13:AP14" si="1">SUMIF($C$11:$AN$11,"I.Mad",C13:AN13)</f>
        <v>36</v>
      </c>
      <c r="AQ13" s="54">
        <f>SUM(AO13:AP13)</f>
        <v>181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62</v>
      </c>
      <c r="G14" s="55">
        <v>12</v>
      </c>
      <c r="H14" s="55">
        <v>2</v>
      </c>
      <c r="I14" s="55" t="s">
        <v>62</v>
      </c>
      <c r="J14" s="55" t="s">
        <v>62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>
        <v>4</v>
      </c>
      <c r="X14" s="55" t="s">
        <v>20</v>
      </c>
      <c r="Y14" s="55">
        <v>1</v>
      </c>
      <c r="Z14" s="55" t="s">
        <v>20</v>
      </c>
      <c r="AA14" s="55">
        <v>7</v>
      </c>
      <c r="AB14" s="55" t="s">
        <v>20</v>
      </c>
      <c r="AC14" s="55">
        <v>13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42</v>
      </c>
      <c r="AP14" s="54">
        <f t="shared" si="1"/>
        <v>2</v>
      </c>
      <c r="AQ14" s="54">
        <f>SUM(AO14:AP14)</f>
        <v>44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49.6</v>
      </c>
      <c r="H15" s="55">
        <v>49.7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0</v>
      </c>
      <c r="X15" s="55" t="s">
        <v>20</v>
      </c>
      <c r="Y15" s="55">
        <v>0</v>
      </c>
      <c r="Z15" s="55" t="s">
        <v>20</v>
      </c>
      <c r="AA15" s="55">
        <v>14.86</v>
      </c>
      <c r="AB15" s="55" t="s">
        <v>20</v>
      </c>
      <c r="AC15" s="55">
        <v>10.37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</v>
      </c>
      <c r="H16" s="61">
        <v>11.5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13.5</v>
      </c>
      <c r="X16" s="61" t="s">
        <v>20</v>
      </c>
      <c r="Y16" s="61">
        <v>13.5</v>
      </c>
      <c r="Z16" s="61" t="s">
        <v>20</v>
      </c>
      <c r="AA16" s="61">
        <v>12.5</v>
      </c>
      <c r="AB16" s="61" t="s">
        <v>20</v>
      </c>
      <c r="AC16" s="61">
        <v>12.5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>
        <v>1.35</v>
      </c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1.35</v>
      </c>
      <c r="AP25" s="54">
        <f t="shared" ref="AP25:AP37" si="6">SUMIF($C$11:$AN$11,"I.Mad",C25:AN25)</f>
        <v>0</v>
      </c>
      <c r="AQ25" s="58">
        <f>SUM(AO25:AP25)</f>
        <v>1.35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386</v>
      </c>
      <c r="G38" s="58">
        <f t="shared" si="7"/>
        <v>1386.4739681941962</v>
      </c>
      <c r="H38" s="58">
        <f t="shared" si="7"/>
        <v>319.10500000000002</v>
      </c>
      <c r="I38" s="58">
        <f t="shared" si="7"/>
        <v>3124</v>
      </c>
      <c r="J38" s="58">
        <f t="shared" si="7"/>
        <v>355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491.35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890</v>
      </c>
      <c r="X38" s="58">
        <f t="shared" si="7"/>
        <v>0</v>
      </c>
      <c r="Y38" s="58">
        <f>+SUM(Y12,Y18,Y24:Y37)</f>
        <v>335</v>
      </c>
      <c r="Z38" s="58">
        <f>+SUM(Z12,Z18,Z24:Z37)</f>
        <v>0</v>
      </c>
      <c r="AA38" s="58">
        <f>+SUM(AA12,AA18,AA24:AA37)</f>
        <v>5590</v>
      </c>
      <c r="AB38" s="58">
        <f t="shared" ref="AB38:AN38" si="8">+SUM(AB12,AB18,AB24:AB37)</f>
        <v>0</v>
      </c>
      <c r="AC38" s="58">
        <f>+SUM(AC12,AC18,AC24:AC37)</f>
        <v>8705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20521.823968194196</v>
      </c>
      <c r="AP38" s="58">
        <f>SUM(AP12,AP18,AP24:AP37)</f>
        <v>1060.105</v>
      </c>
      <c r="AQ38" s="58">
        <f>SUM(AO38:AP38)</f>
        <v>21581.928968194195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20.2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2015-12-09T17:13:12Z</cp:lastPrinted>
  <dcterms:created xsi:type="dcterms:W3CDTF">2008-10-21T17:58:04Z</dcterms:created>
  <dcterms:modified xsi:type="dcterms:W3CDTF">2015-12-09T17:33:20Z</dcterms:modified>
</cp:coreProperties>
</file>