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HorizontalScroll="0" showVerticalScroll="0" showSheetTabs="0" xWindow="0" yWindow="0" windowWidth="25200" windowHeight="11760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<sst xmlns="http://schemas.openxmlformats.org/spreadsheetml/2006/main" count="365" uniqueCount="69">
  <si>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</si>
  <si>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</si>
  <si>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</si>
  <si>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</si>
  <si>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</si>
  <si>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</si>
  <si>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</si>
  <si>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</si>
  <si>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</si>
  <si>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</si>
  <si>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</si>
  <si>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</si>
  <si>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</si>
  <si>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</si>
  <si>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</si>
  <si>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</si>
  <si>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</si>
  <si>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</si>
  <si>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</si>
  <si>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</si>
  <si>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</si>
  <si>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</si>
  <si>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</si>
  <si>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</si>
  <si>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</si>
  <si>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</si>
  <si>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</si>
  <si>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</si>
  <si>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</si>
  <si>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</si>
  <si>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</si>
  <si>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</si>
  <si>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</si>
  <si>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</si>
  <si>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</si>
  <si>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</si>
  <si>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</si>
  <si>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</si>
  <si>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</si>
  <si>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</si>
  <si>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</si>
  <si>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</si>
  <si>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</si>
  <si>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</si>
  <si>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</si>
  <si>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</si>
  <si>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</si>
  <si>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</si>
  <si>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</si>
  <si>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</si>
  <si>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</si>
  <si>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</si>
  <si>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</si>
  <si>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</si>
  <si>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</si>
  <si>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</si>
  <si>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</si>
  <si>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</si>
  <si>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</si>
  <si>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</si>
  <si>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</si>
  <si>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</si>
  <si>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</si>
  <si>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</si>
  <si>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</si>
  <si>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</si>
  <si>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Callao,13 de noviembre del 2023</t>
  </si>
  <si>
    <t xml:space="preserve">        Fecha  : 08/11/2023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</si>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</sst>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C1" zoomScale="24" zoomScaleNormal="24" workbookViewId="0">
      <selection activeCell="W28" sqref="W28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7.75" x14ac:dyDescent="0.4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25</v>
      </c>
      <c r="G12" s="24">
        <v>46.45</v>
      </c>
      <c r="H12" s="24">
        <v>3405.75</v>
      </c>
      <c r="I12" s="24">
        <v>995.73500000000001</v>
      </c>
      <c r="J12" s="24">
        <v>8253.3700000000008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3557.93</v>
      </c>
      <c r="R12" s="24">
        <v>0</v>
      </c>
      <c r="S12" s="24">
        <v>4346.6949999999997</v>
      </c>
      <c r="T12" s="24">
        <v>16.024999999999999</v>
      </c>
      <c r="U12" s="24">
        <v>1863.68</v>
      </c>
      <c r="V12" s="24">
        <v>245.98</v>
      </c>
      <c r="W12" s="24">
        <v>4898.87</v>
      </c>
      <c r="X12" s="24">
        <v>266.08</v>
      </c>
      <c r="Y12" s="24">
        <v>6169.335</v>
      </c>
      <c r="Z12" s="24">
        <v>1744.115</v>
      </c>
      <c r="AA12" s="24">
        <v>975.09500000000003</v>
      </c>
      <c r="AB12" s="24">
        <v>421.89499999999998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22853.79</v>
      </c>
      <c r="AP12" s="24">
        <f>SUMIF($C$11:$AN$11,"I.Mad",C12:AN12)</f>
        <v>14378.215</v>
      </c>
      <c r="AQ12" s="24">
        <f>SUM(AO12:AP12)</f>
        <v>37232.005000000005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>
        <v>1</v>
      </c>
      <c r="G13" s="24">
        <v>2</v>
      </c>
      <c r="H13" s="24">
        <v>114</v>
      </c>
      <c r="I13" s="24">
        <v>6</v>
      </c>
      <c r="J13" s="24">
        <v>174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>
        <v>18</v>
      </c>
      <c r="R13" s="24" t="s">
        <v>33</v>
      </c>
      <c r="S13" s="24">
        <v>24</v>
      </c>
      <c r="T13" s="24">
        <v>1</v>
      </c>
      <c r="U13" s="24">
        <v>19</v>
      </c>
      <c r="V13" s="24">
        <v>3</v>
      </c>
      <c r="W13" s="24">
        <v>41</v>
      </c>
      <c r="X13" s="24">
        <v>6</v>
      </c>
      <c r="Y13" s="24">
        <v>57</v>
      </c>
      <c r="Z13" s="24">
        <v>28</v>
      </c>
      <c r="AA13" s="24">
        <v>4</v>
      </c>
      <c r="AB13" s="24">
        <v>5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171</v>
      </c>
      <c r="AP13" s="24">
        <f>SUMIF($C$11:$AN$11,"I.Mad",C13:AN13)</f>
        <v>332</v>
      </c>
      <c r="AQ13" s="24">
        <f>SUM(AO13:AP13)</f>
        <v>503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68</v>
      </c>
      <c r="G14" s="24" t="s">
        <v>33</v>
      </c>
      <c r="H14" s="24">
        <v>19</v>
      </c>
      <c r="I14" s="24" t="s">
        <v>68</v>
      </c>
      <c r="J14" s="24">
        <v>48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>
        <v>8</v>
      </c>
      <c r="R14" s="24" t="s">
        <v>33</v>
      </c>
      <c r="S14" s="24">
        <v>10</v>
      </c>
      <c r="T14" s="24" t="s">
        <v>68</v>
      </c>
      <c r="U14" s="24">
        <v>12</v>
      </c>
      <c r="V14" s="24" t="s">
        <v>68</v>
      </c>
      <c r="W14" s="24">
        <v>7</v>
      </c>
      <c r="X14" s="24">
        <v>1</v>
      </c>
      <c r="Y14" s="24">
        <v>18</v>
      </c>
      <c r="Z14" s="24">
        <v>6</v>
      </c>
      <c r="AA14" s="24">
        <v>2</v>
      </c>
      <c r="AB14" s="24">
        <v>5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57</v>
      </c>
      <c r="AP14" s="24">
        <f>SUMIF($C$11:$AN$11,"I.Mad",C14:AN14)</f>
        <v>79</v>
      </c>
      <c r="AQ14" s="24">
        <f>SUM(AO14:AP14)</f>
        <v>136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>
        <v>41.737837136438301</v>
      </c>
      <c r="I15" s="24" t="s">
        <v>33</v>
      </c>
      <c r="J15" s="24">
        <v>70.148813152868101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>
        <v>7.90280185925974</v>
      </c>
      <c r="R15" s="24" t="s">
        <v>33</v>
      </c>
      <c r="S15" s="24">
        <v>23.392082568406899</v>
      </c>
      <c r="T15" s="24" t="s">
        <v>33</v>
      </c>
      <c r="U15" s="24">
        <v>27.9430374031488</v>
      </c>
      <c r="V15" s="24" t="s">
        <v>33</v>
      </c>
      <c r="W15" s="24">
        <v>56.748257493757201</v>
      </c>
      <c r="X15" s="24">
        <v>76.719576695044793</v>
      </c>
      <c r="Y15" s="24">
        <v>20.9299370837578</v>
      </c>
      <c r="Z15" s="24">
        <v>81.272467832543498</v>
      </c>
      <c r="AA15" s="24">
        <v>18.839800837672399</v>
      </c>
      <c r="AB15" s="24">
        <v>79.737281549495407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7">
        <v>12</v>
      </c>
      <c r="I16" s="24" t="s">
        <v>33</v>
      </c>
      <c r="J16" s="27">
        <v>11.5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7">
        <v>12.5</v>
      </c>
      <c r="R16" s="24" t="s">
        <v>33</v>
      </c>
      <c r="S16" s="27">
        <v>12</v>
      </c>
      <c r="T16" s="24" t="s">
        <v>33</v>
      </c>
      <c r="U16" s="27">
        <v>12</v>
      </c>
      <c r="V16" s="24" t="s">
        <v>33</v>
      </c>
      <c r="W16" s="27">
        <v>11.5</v>
      </c>
      <c r="X16" s="27">
        <v>10.5</v>
      </c>
      <c r="Y16" s="27">
        <v>12</v>
      </c>
      <c r="Z16" s="27">
        <v>10</v>
      </c>
      <c r="AA16" s="27">
        <v>12</v>
      </c>
      <c r="AB16" s="27">
        <v>10.5</v>
      </c>
      <c r="AC16" s="24" t="s">
        <v>33</v>
      </c>
      <c r="AD16" s="24" t="s">
        <v>33</v>
      </c>
      <c r="AE16" s="24" t="s">
        <v>33</v>
      </c>
      <c r="AF16" s="24" t="s">
        <v>33</v>
      </c>
      <c r="AG16" s="24" t="s">
        <v>33</v>
      </c>
      <c r="AH16" s="24" t="s">
        <v>33</v>
      </c>
      <c r="AI16" s="24" t="s">
        <v>33</v>
      </c>
      <c r="AJ16" s="24" t="s">
        <v>33</v>
      </c>
      <c r="AK16" s="24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24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24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 t="shared" ref="C41:AM41" si="3">+SUM(C24:C40,C18,C12)</f>
        <v>0</v>
      </c>
      <c r="D41" s="33">
        <f t="shared" si="3"/>
        <v>0</v>
      </c>
      <c r="E41" s="33">
        <f t="shared" si="3"/>
        <v>0</v>
      </c>
      <c r="F41" s="33">
        <f t="shared" si="3"/>
        <v>25</v>
      </c>
      <c r="G41" s="33">
        <f t="shared" si="3"/>
        <v>46.45</v>
      </c>
      <c r="H41" s="33">
        <f t="shared" si="3"/>
        <v>3405.75</v>
      </c>
      <c r="I41" s="33">
        <f t="shared" si="3"/>
        <v>995.73500000000001</v>
      </c>
      <c r="J41" s="33">
        <f t="shared" si="3"/>
        <v>8253.3700000000008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3557.93</v>
      </c>
      <c r="R41" s="33">
        <f t="shared" si="3"/>
        <v>0</v>
      </c>
      <c r="S41" s="33">
        <f t="shared" si="3"/>
        <v>4346.6949999999997</v>
      </c>
      <c r="T41" s="33">
        <f t="shared" si="3"/>
        <v>16.024999999999999</v>
      </c>
      <c r="U41" s="33">
        <f t="shared" si="3"/>
        <v>1863.68</v>
      </c>
      <c r="V41" s="33">
        <f t="shared" si="3"/>
        <v>245.98</v>
      </c>
      <c r="W41" s="33">
        <f t="shared" si="3"/>
        <v>4898.87</v>
      </c>
      <c r="X41" s="33">
        <f t="shared" si="3"/>
        <v>266.08</v>
      </c>
      <c r="Y41" s="33">
        <f t="shared" si="3"/>
        <v>6169.335</v>
      </c>
      <c r="Z41" s="33">
        <f t="shared" si="3"/>
        <v>1744.115</v>
      </c>
      <c r="AA41" s="33">
        <f>+SUM(AA24:AA40,AA18,C12)</f>
        <v>0</v>
      </c>
      <c r="AB41" s="33">
        <f t="shared" si="3"/>
        <v>421.89499999999998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22853.79</v>
      </c>
      <c r="AP41" s="33">
        <f>SUM(AP12,AP18,AP24:AP37)</f>
        <v>14378.215</v>
      </c>
      <c r="AQ41" s="33">
        <f t="shared" si="2"/>
        <v>37232.005000000005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65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2023-11-14T18:15:16Z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