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<sst xmlns="http://schemas.openxmlformats.org/spreadsheetml/2006/main" count="381" uniqueCount="69">
  <si>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</si>
  <si>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</si>
  <si>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</si>
  <si>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</si>
  <si>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</si>
  <si>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</si>
  <si>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</si>
  <si>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</si>
  <si>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</si>
  <si>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</si>
  <si>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</si>
  <si>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</si>
  <si>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</si>
  <si>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</si>
  <si>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</si>
  <si>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</si>
  <si>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</si>
  <si>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</si>
  <si>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</si>
  <si>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</si>
  <si>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</si>
  <si>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</si>
  <si>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</si>
  <si>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</si>
  <si>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</si>
  <si>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</si>
  <si>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</si>
  <si>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</si>
  <si>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</si>
  <si>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</si>
  <si>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</si>
  <si>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</si>
  <si>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</si>
  <si>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</si>
  <si>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</si>
  <si>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</si>
  <si>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</si>
  <si>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</si>
  <si>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</si>
  <si>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</si>
  <si>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</si>
  <si>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</si>
  <si>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</si>
  <si>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</si>
  <si>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</si>
  <si>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</si>
  <si>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</si>
  <si>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</si>
  <si>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</si>
  <si>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</si>
  <si>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</si>
  <si>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</si>
  <si>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</si>
  <si>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</si>
  <si>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</si>
  <si>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</si>
  <si>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</si>
  <si>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</si>
  <si>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</si>
  <si>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</si>
  <si>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</si>
  <si>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</si>
  <si>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</si>
  <si>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</si>
  <si>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</si>
  <si>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252-2023-PRODUCE, R.M.N° 262-2023-PRODUCE</t>
  </si>
  <si>
    <t>SM</t>
  </si>
  <si>
    <t xml:space="preserve">        Fecha  : 08/07/2023</t>
  </si>
  <si>
    <t>Callao,09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</si>
</sst>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O26" sqref="O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1669</v>
      </c>
      <c r="G12" s="24">
        <v>12469.055000000002</v>
      </c>
      <c r="H12" s="24">
        <v>1440.2500000000002</v>
      </c>
      <c r="I12" s="24">
        <v>9392.9149999999972</v>
      </c>
      <c r="J12" s="24">
        <v>3257.4350000000004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782.76499999999999</v>
      </c>
      <c r="T12" s="24">
        <v>0</v>
      </c>
      <c r="U12" s="24">
        <v>970.99</v>
      </c>
      <c r="V12" s="24">
        <v>262.93</v>
      </c>
      <c r="W12" s="24">
        <v>0</v>
      </c>
      <c r="X12" s="24">
        <v>0</v>
      </c>
      <c r="Y12" s="24">
        <v>85.13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23700.855000000003</v>
      </c>
      <c r="AP12" s="24">
        <f>SUMIF($C$11:$AN$11,"I.Mad",C12:AN12)</f>
        <v>6629.6150000000007</v>
      </c>
      <c r="AQ12" s="24">
        <f>SUM(AO12:AP12)</f>
        <v>30330.470000000005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43</v>
      </c>
      <c r="G13" s="24">
        <v>73</v>
      </c>
      <c r="H13" s="24">
        <v>26</v>
      </c>
      <c r="I13" s="24">
        <v>92</v>
      </c>
      <c r="J13" s="24">
        <v>81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5</v>
      </c>
      <c r="T13" s="24" t="s">
        <v>33</v>
      </c>
      <c r="U13" s="24">
        <v>7</v>
      </c>
      <c r="V13" s="24">
        <v>11</v>
      </c>
      <c r="W13" s="24" t="s">
        <v>33</v>
      </c>
      <c r="X13" s="24" t="s">
        <v>33</v>
      </c>
      <c r="Y13" s="24">
        <v>2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179</v>
      </c>
      <c r="AP13" s="24">
        <f>SUMIF($C$11:$AN$11,"I.Mad",C13:AN13)</f>
        <v>161</v>
      </c>
      <c r="AQ13" s="24">
        <f>SUM(AO13:AP13)</f>
        <v>340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11</v>
      </c>
      <c r="G14" s="24">
        <v>14</v>
      </c>
      <c r="H14" s="24">
        <v>5</v>
      </c>
      <c r="I14" s="24">
        <v>7</v>
      </c>
      <c r="J14" s="24" t="s">
        <v>66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2</v>
      </c>
      <c r="T14" s="24" t="s">
        <v>33</v>
      </c>
      <c r="U14" s="24">
        <v>2</v>
      </c>
      <c r="V14" s="24">
        <v>10</v>
      </c>
      <c r="W14" s="24" t="s">
        <v>33</v>
      </c>
      <c r="X14" s="24" t="s">
        <v>33</v>
      </c>
      <c r="Y14" s="24">
        <v>1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26</v>
      </c>
      <c r="AP14" s="24">
        <f>SUMIF($C$11:$AN$11,"I.Mad",C14:AN14)</f>
        <v>26</v>
      </c>
      <c r="AQ14" s="24">
        <f>SUM(AO14:AP14)</f>
        <v>52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55.897119597912997</v>
      </c>
      <c r="G15" s="24">
        <v>62.9771356715328</v>
      </c>
      <c r="H15" s="24">
        <v>60.732417061898303</v>
      </c>
      <c r="I15" s="24">
        <v>46.009685725006896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>
        <v>79.107400852923902</v>
      </c>
      <c r="T15" s="24" t="s">
        <v>33</v>
      </c>
      <c r="U15" s="24">
        <v>93.565674248530101</v>
      </c>
      <c r="V15" s="24">
        <v>84.366791708321998</v>
      </c>
      <c r="W15" s="24" t="s">
        <v>33</v>
      </c>
      <c r="X15" s="24" t="s">
        <v>33</v>
      </c>
      <c r="Y15" s="24">
        <v>78.350550421229499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11.5</v>
      </c>
      <c r="G16" s="27">
        <v>11</v>
      </c>
      <c r="H16" s="27">
        <v>11</v>
      </c>
      <c r="I16" s="27">
        <v>11.5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10.5</v>
      </c>
      <c r="T16" s="27" t="s">
        <v>33</v>
      </c>
      <c r="U16" s="27">
        <v>10</v>
      </c>
      <c r="V16" s="27">
        <v>10</v>
      </c>
      <c r="W16" s="27" t="s">
        <v>33</v>
      </c>
      <c r="X16" s="27" t="s">
        <v>33</v>
      </c>
      <c r="Y16" s="27">
        <v>10.5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1669</v>
      </c>
      <c r="G41" s="33">
        <f t="shared" si="3"/>
        <v>12469.055000000002</v>
      </c>
      <c r="H41" s="33">
        <f t="shared" si="3"/>
        <v>1440.2500000000002</v>
      </c>
      <c r="I41" s="33">
        <f t="shared" si="3"/>
        <v>9392.9149999999972</v>
      </c>
      <c r="J41" s="33">
        <f t="shared" si="3"/>
        <v>3257.4350000000004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782.76499999999999</v>
      </c>
      <c r="T41" s="33">
        <f t="shared" si="3"/>
        <v>0</v>
      </c>
      <c r="U41" s="33">
        <f t="shared" si="3"/>
        <v>970.99</v>
      </c>
      <c r="V41" s="33">
        <f t="shared" si="3"/>
        <v>262.93</v>
      </c>
      <c r="W41" s="33">
        <f t="shared" si="3"/>
        <v>0</v>
      </c>
      <c r="X41" s="33">
        <f t="shared" si="3"/>
        <v>0</v>
      </c>
      <c r="Y41" s="33">
        <f t="shared" si="3"/>
        <v>85.13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23700.855000000003</v>
      </c>
      <c r="AP41" s="33">
        <f>SUM(AP12,AP18,AP24:AP37)</f>
        <v>6629.6150000000007</v>
      </c>
      <c r="AQ41" s="33">
        <f t="shared" si="2"/>
        <v>30330.470000000005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2023-08-18T18:26:05Z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