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<sst xmlns="http://schemas.openxmlformats.org/spreadsheetml/2006/main" count="389" uniqueCount="69">
  <si>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</si>
  <si>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</si>
  <si>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</si>
  <si>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</si>
  <si>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</si>
  <si>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</si>
  <si>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</si>
  <si>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</si>
  <si>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</si>
  <si>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</si>
  <si>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</si>
  <si>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</si>
  <si>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</si>
  <si>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</si>
  <si>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</si>
  <si>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</si>
  <si>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</si>
  <si>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</si>
  <si>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</si>
  <si>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</si>
  <si>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</si>
  <si>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</si>
  <si>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</si>
  <si>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</si>
  <si>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</si>
  <si>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</si>
  <si>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</si>
  <si>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</si>
  <si>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</si>
  <si>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</si>
  <si>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</si>
  <si>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</si>
  <si>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</si>
  <si>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</si>
  <si>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</si>
  <si>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</si>
  <si>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</si>
  <si>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</si>
  <si>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</si>
  <si>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</si>
  <si>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</si>
  <si>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</si>
  <si>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</si>
  <si>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</si>
  <si>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</si>
  <si>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</si>
  <si>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</si>
  <si>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</si>
  <si>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</si>
  <si>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</si>
  <si>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</si>
  <si>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</si>
  <si>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</si>
  <si>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</si>
  <si>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</si>
  <si>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</si>
  <si>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</si>
  <si>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</si>
  <si>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</si>
  <si>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</si>
  <si>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</si>
  <si>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</si>
  <si>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</si>
  <si>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</si>
  <si>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</si>
  <si>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SM</t>
  </si>
  <si>
    <t xml:space="preserve">        Fecha  : 08/07/2022</t>
  </si>
  <si>
    <t>Callao, 10 de julio del 2022</t>
  </si>
  <si>
    <t>R.M.N°167-2022-PRODUCE, R.M.N°230-2022-PRODUCE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</si>
</sst>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I23" sqref="I2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68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642</v>
      </c>
      <c r="G12" s="30">
        <v>1005.9950000000001</v>
      </c>
      <c r="H12" s="30">
        <v>0</v>
      </c>
      <c r="I12" s="30">
        <v>14594.06</v>
      </c>
      <c r="J12" s="30">
        <v>2682.72</v>
      </c>
      <c r="K12" s="30">
        <v>836.31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530</v>
      </c>
      <c r="R12" s="30">
        <v>0</v>
      </c>
      <c r="S12" s="30">
        <v>0</v>
      </c>
      <c r="T12" s="30">
        <v>0</v>
      </c>
      <c r="U12" s="30">
        <v>870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17836.365000000002</v>
      </c>
      <c r="AP12" s="30">
        <f>SUMIF($C$11:$AN$11,"I.Mad",C12:AN12)</f>
        <v>3324.72</v>
      </c>
      <c r="AQ12" s="30">
        <f>SUM(AO12:AP12)</f>
        <v>21161.085000000003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>
        <v>19</v>
      </c>
      <c r="G13" s="30">
        <v>6</v>
      </c>
      <c r="H13" s="30" t="s">
        <v>34</v>
      </c>
      <c r="I13" s="30">
        <v>125</v>
      </c>
      <c r="J13" s="30">
        <v>42</v>
      </c>
      <c r="K13" s="30">
        <v>11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74">
        <v>3</v>
      </c>
      <c r="R13" s="30" t="s">
        <v>34</v>
      </c>
      <c r="S13" s="30" t="s">
        <v>34</v>
      </c>
      <c r="T13" s="30" t="s">
        <v>34</v>
      </c>
      <c r="U13" s="30">
        <v>6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151</v>
      </c>
      <c r="AP13" s="30">
        <f>SUMIF($C$11:$AN$11,"I.Mad",C13:AN13)</f>
        <v>61</v>
      </c>
      <c r="AQ13" s="30">
        <f>SUM(AO13:AP13)</f>
        <v>212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>
        <v>6</v>
      </c>
      <c r="G14" s="30">
        <v>4</v>
      </c>
      <c r="H14" s="30" t="s">
        <v>34</v>
      </c>
      <c r="I14" s="30">
        <v>29</v>
      </c>
      <c r="J14" s="30">
        <v>10</v>
      </c>
      <c r="K14" s="30" t="s">
        <v>65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74">
        <v>3</v>
      </c>
      <c r="R14" s="30" t="s">
        <v>34</v>
      </c>
      <c r="S14" s="30" t="s">
        <v>34</v>
      </c>
      <c r="T14" s="30" t="s">
        <v>34</v>
      </c>
      <c r="U14" s="30">
        <v>2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38</v>
      </c>
      <c r="AP14" s="30">
        <f>SUMIF($C$11:$AN$11,"I.Mad",C14:AN14)</f>
        <v>16</v>
      </c>
      <c r="AQ14" s="30">
        <f>SUM(AO14:AP14)</f>
        <v>54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>
        <v>75.756646523590987</v>
      </c>
      <c r="G15" s="30">
        <v>43.039691548754526</v>
      </c>
      <c r="H15" s="30" t="s">
        <v>34</v>
      </c>
      <c r="I15" s="36">
        <v>40.471677737189054</v>
      </c>
      <c r="J15" s="36">
        <v>51.957197816522829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6">
        <v>9.5411067702652907</v>
      </c>
      <c r="R15" s="30" t="s">
        <v>34</v>
      </c>
      <c r="S15" s="30" t="s">
        <v>34</v>
      </c>
      <c r="T15" s="30" t="s">
        <v>34</v>
      </c>
      <c r="U15" s="30">
        <v>44.206455867151938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>
        <v>11</v>
      </c>
      <c r="G16" s="36">
        <v>12</v>
      </c>
      <c r="H16" s="36" t="s">
        <v>34</v>
      </c>
      <c r="I16" s="36">
        <v>11.5</v>
      </c>
      <c r="J16" s="36">
        <v>11.5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12.5</v>
      </c>
      <c r="R16" s="36" t="s">
        <v>34</v>
      </c>
      <c r="S16" s="36" t="s">
        <v>34</v>
      </c>
      <c r="T16" s="36" t="s">
        <v>34</v>
      </c>
      <c r="U16" s="36">
        <v>12.5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642</v>
      </c>
      <c r="G41" s="42">
        <f t="shared" si="3"/>
        <v>1005.9950000000001</v>
      </c>
      <c r="H41" s="42">
        <f t="shared" si="3"/>
        <v>0</v>
      </c>
      <c r="I41" s="42">
        <f t="shared" si="3"/>
        <v>14594.06</v>
      </c>
      <c r="J41" s="42">
        <f t="shared" si="3"/>
        <v>2682.72</v>
      </c>
      <c r="K41" s="42">
        <f t="shared" si="3"/>
        <v>836.31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530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870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17836.365000000002</v>
      </c>
      <c r="AP41" s="42">
        <f>SUM(AP12,AP18,AP24:AP37)</f>
        <v>3324.72</v>
      </c>
      <c r="AQ41" s="42">
        <f t="shared" si="2"/>
        <v>21161.085000000003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16.2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2022-07-10T03:33:10Z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