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<sst xmlns="http://schemas.openxmlformats.org/spreadsheetml/2006/main" count="374" uniqueCount="70">
  <si>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</si>
  <si>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</si>
  <si>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</si>
  <si>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</si>
  <si>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</si>
  <si>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</si>
  <si>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</si>
  <si>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</si>
  <si>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</si>
  <si>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</si>
  <si>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</si>
  <si>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</si>
  <si>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</si>
  <si>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</si>
  <si>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</si>
  <si>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</si>
  <si>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</si>
  <si>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</si>
  <si>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</si>
  <si>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</si>
  <si>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</si>
  <si>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</si>
  <si>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</si>
  <si>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</si>
  <si>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</si>
  <si>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</si>
  <si>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</si>
  <si>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</si>
  <si>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</si>
  <si>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</si>
  <si>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</si>
  <si>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</si>
  <si>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</si>
  <si>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</si>
  <si>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</si>
  <si>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</si>
  <si>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</si>
  <si>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</si>
  <si>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</si>
  <si>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</si>
  <si>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</si>
  <si>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</si>
  <si>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</si>
  <si>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</si>
  <si>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</si>
  <si>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</si>
  <si>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</si>
  <si>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</si>
  <si>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</si>
  <si>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</si>
  <si>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</si>
  <si>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</si>
  <si>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</si>
  <si>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</si>
  <si>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</si>
  <si>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</si>
  <si>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</si>
  <si>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</si>
  <si>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</si>
  <si>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</si>
  <si>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</si>
  <si>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</si>
  <si>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</si>
  <si>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</si>
  <si>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</si>
  <si>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</si>
  <si>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</si>
  <si>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08/06/2021</t>
  </si>
  <si>
    <t>Callao, 09 de junio del 2021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</si>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</sst>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V1" zoomScale="23" zoomScaleNormal="23" workbookViewId="0">
      <selection activeCell="AL6" sqref="AL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2800</v>
      </c>
      <c r="F12" s="36">
        <v>168</v>
      </c>
      <c r="G12" s="36">
        <v>10154.314999999999</v>
      </c>
      <c r="H12" s="36">
        <v>3592.7050000000004</v>
      </c>
      <c r="I12" s="36">
        <v>4331.1400000000003</v>
      </c>
      <c r="J12" s="36">
        <v>641.58000000000004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510.125</v>
      </c>
      <c r="X12" s="36">
        <v>0</v>
      </c>
      <c r="Y12" s="73">
        <v>3771.25</v>
      </c>
      <c r="Z12" s="36">
        <v>0</v>
      </c>
      <c r="AA12" s="36">
        <v>3698.2750000000001</v>
      </c>
      <c r="AB12" s="36">
        <v>112.71</v>
      </c>
      <c r="AC12" s="36">
        <v>3211.25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202.64500000000001</v>
      </c>
      <c r="AN12" s="36">
        <v>56.134999999999998</v>
      </c>
      <c r="AO12" s="36">
        <f>SUMIF($C$11:$AN$11,"Ind",C12:AN12)</f>
        <v>28679</v>
      </c>
      <c r="AP12" s="36">
        <f>SUMIF($C$11:$AN$11,"I.Mad",C12:AN12)</f>
        <v>4571.130000000001</v>
      </c>
      <c r="AQ12" s="36">
        <f>SUM(AO12:AP12)</f>
        <v>33250.130000000005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11</v>
      </c>
      <c r="F13" s="36">
        <v>4</v>
      </c>
      <c r="G13" s="36">
        <v>42</v>
      </c>
      <c r="H13" s="36">
        <v>50</v>
      </c>
      <c r="I13" s="36">
        <v>25</v>
      </c>
      <c r="J13" s="36">
        <v>9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>
        <v>3</v>
      </c>
      <c r="X13" s="36" t="s">
        <v>35</v>
      </c>
      <c r="Y13" s="73">
        <v>35</v>
      </c>
      <c r="Z13" s="36" t="s">
        <v>35</v>
      </c>
      <c r="AA13" s="36">
        <v>30</v>
      </c>
      <c r="AB13" s="36">
        <v>2</v>
      </c>
      <c r="AC13" s="36">
        <v>22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>
        <v>6</v>
      </c>
      <c r="AN13" s="36">
        <v>1</v>
      </c>
      <c r="AO13" s="36">
        <f>SUMIF($C$11:$AN$11,"Ind*",C13:AN13)</f>
        <v>174</v>
      </c>
      <c r="AP13" s="36">
        <f>SUMIF($C$11:$AN$11,"I.Mad",C13:AN13)</f>
        <v>66</v>
      </c>
      <c r="AQ13" s="36">
        <f>SUM(AO13:AP13)</f>
        <v>240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66</v>
      </c>
      <c r="F14" s="36">
        <v>3</v>
      </c>
      <c r="G14" s="36">
        <v>4</v>
      </c>
      <c r="H14" s="36">
        <v>15</v>
      </c>
      <c r="I14" s="36">
        <v>5</v>
      </c>
      <c r="J14" s="36">
        <v>5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>
        <v>2</v>
      </c>
      <c r="X14" s="36" t="s">
        <v>35</v>
      </c>
      <c r="Y14" s="73">
        <v>5</v>
      </c>
      <c r="Z14" s="36" t="s">
        <v>35</v>
      </c>
      <c r="AA14" s="36">
        <v>7</v>
      </c>
      <c r="AB14" s="36" t="s">
        <v>69</v>
      </c>
      <c r="AC14" s="36">
        <v>4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>
        <v>2</v>
      </c>
      <c r="AN14" s="36" t="s">
        <v>66</v>
      </c>
      <c r="AO14" s="36">
        <f>SUMIF($C$11:$AN$11,"Ind*",C14:AN14)</f>
        <v>29</v>
      </c>
      <c r="AP14" s="36">
        <f>SUMIF($C$11:$AN$11,"I.Mad",C14:AN14)</f>
        <v>23</v>
      </c>
      <c r="AQ14" s="36">
        <f>SUM(AO14:AP14)</f>
        <v>52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0</v>
      </c>
      <c r="G15" s="36">
        <v>19.447076725214234</v>
      </c>
      <c r="H15" s="36">
        <v>53.319278711619319</v>
      </c>
      <c r="I15" s="36">
        <v>33.026779637413526</v>
      </c>
      <c r="J15" s="36">
        <v>40.769653004406571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>
        <v>14.593247064949457</v>
      </c>
      <c r="X15" s="36" t="s">
        <v>35</v>
      </c>
      <c r="Y15" s="73">
        <v>16.136740649584898</v>
      </c>
      <c r="Z15" s="36" t="s">
        <v>35</v>
      </c>
      <c r="AA15" s="36">
        <v>33.488616955767355</v>
      </c>
      <c r="AB15" s="36" t="s">
        <v>35</v>
      </c>
      <c r="AC15" s="36">
        <v>52.088511142933847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>
        <v>13.427065280982122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12.5</v>
      </c>
      <c r="H16" s="42">
        <v>12</v>
      </c>
      <c r="I16" s="42">
        <v>13</v>
      </c>
      <c r="J16" s="42">
        <v>12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>
        <v>12.5</v>
      </c>
      <c r="X16" s="42" t="s">
        <v>35</v>
      </c>
      <c r="Y16" s="74">
        <v>13</v>
      </c>
      <c r="Z16" s="42" t="s">
        <v>35</v>
      </c>
      <c r="AA16" s="42">
        <v>12.5</v>
      </c>
      <c r="AB16" s="42" t="s">
        <v>35</v>
      </c>
      <c r="AC16" s="42">
        <v>12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>
        <v>12.5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1.06</v>
      </c>
      <c r="J25" s="52">
        <v>0.15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1.06</v>
      </c>
      <c r="AP25" s="36">
        <f t="shared" si="1"/>
        <v>0.15</v>
      </c>
      <c r="AQ25" s="48">
        <f t="shared" si="2"/>
        <v>1.21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2800</v>
      </c>
      <c r="F41" s="48">
        <f t="shared" si="3"/>
        <v>168</v>
      </c>
      <c r="G41" s="48">
        <f t="shared" si="3"/>
        <v>10154.314999999999</v>
      </c>
      <c r="H41" s="48">
        <f t="shared" si="3"/>
        <v>3592.7050000000004</v>
      </c>
      <c r="I41" s="48">
        <f t="shared" si="3"/>
        <v>4332.2000000000007</v>
      </c>
      <c r="J41" s="48">
        <f t="shared" si="3"/>
        <v>641.73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510.125</v>
      </c>
      <c r="X41" s="48">
        <f t="shared" si="3"/>
        <v>0</v>
      </c>
      <c r="Y41" s="48">
        <f t="shared" si="3"/>
        <v>3771.25</v>
      </c>
      <c r="Z41" s="48">
        <f t="shared" si="3"/>
        <v>0</v>
      </c>
      <c r="AA41" s="48">
        <f t="shared" si="3"/>
        <v>3698.2750000000001</v>
      </c>
      <c r="AB41" s="48">
        <f t="shared" si="3"/>
        <v>112.71</v>
      </c>
      <c r="AC41" s="48">
        <f t="shared" si="3"/>
        <v>3211.25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202.64500000000001</v>
      </c>
      <c r="AN41" s="48">
        <f t="shared" si="3"/>
        <v>56.134999999999998</v>
      </c>
      <c r="AO41" s="48">
        <f>SUM(AO12,AO18,AO24:AO37)</f>
        <v>28680.06</v>
      </c>
      <c r="AP41" s="48">
        <f>SUM(AP12,AP18,AP24:AP37)</f>
        <v>4571.2800000000007</v>
      </c>
      <c r="AQ41" s="48">
        <f t="shared" si="2"/>
        <v>33251.340000000004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19.2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2021-06-09T16:54:58Z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