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40" i="1" l="1"/>
  <c r="AQ36" i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<sst xmlns="http://schemas.openxmlformats.org/spreadsheetml/2006/main" count="404" uniqueCount="69">
  <si>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</si>
  <si>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</si>
  <si>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</si>
  <si>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</si>
  <si>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</si>
  <si>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</si>
  <si>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</si>
  <si>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</si>
  <si>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</si>
  <si>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</si>
  <si>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</si>
  <si>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</si>
  <si>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</si>
  <si>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</si>
  <si>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</si>
  <si>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</si>
  <si>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</si>
  <si>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</si>
  <si>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</si>
  <si>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</si>
  <si>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</si>
  <si>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</si>
  <si>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</si>
  <si>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</si>
  <si>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</si>
  <si>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</si>
  <si>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</si>
  <si>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</si>
  <si>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</si>
  <si>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</si>
  <si>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</si>
  <si>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</si>
  <si>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</si>
  <si>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</si>
  <si>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</si>
  <si>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</si>
  <si>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</si>
  <si>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</si>
  <si>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</si>
  <si>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</si>
  <si>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</si>
  <si>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</si>
  <si>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</si>
  <si>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</si>
  <si>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</si>
  <si>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</si>
  <si>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</si>
  <si>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</si>
  <si>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</si>
  <si>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</si>
  <si>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</si>
  <si>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</si>
  <si>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</si>
  <si>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</si>
  <si>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</si>
  <si>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</si>
  <si>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</si>
  <si>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</si>
  <si>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</si>
  <si>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</si>
  <si>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</si>
  <si>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</si>
  <si>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</si>
  <si>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</si>
  <si>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</si>
  <si>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R.M.N°463-2021-PRODUCE R.M.N°008-2022-PRODUCE</t>
  </si>
  <si>
    <t xml:space="preserve">        Fecha  : 08/04/2022</t>
  </si>
  <si>
    <t>Callao, 11 de abril del 2022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</si>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</sst>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\ hh:mm"/>
    <numFmt numFmtId="165" formatCode="h:mm:ss\ AM/PM;@"/>
    <numFmt numFmtId="166" formatCode="0.000"/>
    <numFmt numFmtId="167" formatCode="0.0"/>
    <numFmt numFmtId="168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0" fontId="6" fillId="0" borderId="0"/>
    <xf numFmtId="0" fontId="25" fillId="0" borderId="0"/>
    <xf numFmtId="0" fontId="26" fillId="0" borderId="0"/>
    <xf numFmtId="168" fontId="26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25" fillId="0" borderId="0"/>
  </cellStyleXfs>
  <cellXfs count="74">
    <xf numFmtId="0" fontId="0" fillId="0" borderId="0" xfId="0"/>
    <xf numFmtId="0" fontId="4" fillId="0" borderId="0" xfId="0" applyFont="1"/>
    <xf numFmtId="0" fontId="5" fillId="0" borderId="0" xfId="1" applyFont="1" applyAlignme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1" fontId="15" fillId="0" borderId="0" xfId="0" applyNumberFormat="1" applyFont="1"/>
    <xf numFmtId="164" fontId="13" fillId="0" borderId="0" xfId="0" applyNumberFormat="1" applyFont="1"/>
    <xf numFmtId="0" fontId="16" fillId="0" borderId="0" xfId="0" applyFont="1"/>
    <xf numFmtId="0" fontId="8" fillId="0" borderId="0" xfId="0" applyFont="1" applyBorder="1"/>
    <xf numFmtId="0" fontId="14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7" fillId="0" borderId="0" xfId="0" applyFont="1"/>
    <xf numFmtId="0" fontId="18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/>
    <xf numFmtId="0" fontId="15" fillId="0" borderId="4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2" xfId="0" applyNumberFormat="1" applyFont="1" applyBorder="1" applyAlignment="1">
      <alignment horizontal="center"/>
    </xf>
    <xf numFmtId="1" fontId="4" fillId="0" borderId="0" xfId="0" applyNumberFormat="1" applyFont="1"/>
    <xf numFmtId="0" fontId="4" fillId="0" borderId="0" xfId="0" applyFont="1" applyBorder="1"/>
    <xf numFmtId="0" fontId="15" fillId="0" borderId="2" xfId="0" applyFont="1" applyBorder="1" applyAlignment="1">
      <alignment horizontal="left"/>
    </xf>
    <xf numFmtId="166" fontId="4" fillId="0" borderId="0" xfId="0" applyNumberFormat="1" applyFont="1"/>
    <xf numFmtId="0" fontId="20" fillId="3" borderId="2" xfId="0" applyFont="1" applyFill="1" applyBorder="1" applyAlignment="1">
      <alignment horizontal="center"/>
    </xf>
    <xf numFmtId="167" fontId="19" fillId="0" borderId="2" xfId="0" applyNumberFormat="1" applyFont="1" applyBorder="1" applyAlignment="1">
      <alignment horizontal="center"/>
    </xf>
    <xf numFmtId="0" fontId="15" fillId="2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9" fillId="0" borderId="7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" fontId="19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5" fillId="0" borderId="2" xfId="0" applyFont="1" applyBorder="1"/>
    <xf numFmtId="167" fontId="19" fillId="0" borderId="4" xfId="0" applyNumberFormat="1" applyFont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167" fontId="12" fillId="2" borderId="4" xfId="0" applyNumberFormat="1" applyFont="1" applyFill="1" applyBorder="1" applyAlignment="1">
      <alignment horizontal="center" wrapText="1"/>
    </xf>
    <xf numFmtId="167" fontId="21" fillId="2" borderId="4" xfId="0" applyNumberFormat="1" applyFont="1" applyFill="1" applyBorder="1" applyAlignment="1">
      <alignment horizontal="center" wrapText="1"/>
    </xf>
    <xf numFmtId="167" fontId="21" fillId="0" borderId="4" xfId="0" applyNumberFormat="1" applyFont="1" applyBorder="1" applyAlignment="1">
      <alignment horizontal="center" wrapText="1"/>
    </xf>
    <xf numFmtId="167" fontId="17" fillId="0" borderId="2" xfId="0" applyNumberFormat="1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5" fillId="0" borderId="0" xfId="0" applyFont="1"/>
    <xf numFmtId="167" fontId="2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1" fontId="8" fillId="0" borderId="0" xfId="0" applyNumberFormat="1" applyFont="1" applyBorder="1" applyAlignment="1">
      <alignment horizontal="center"/>
    </xf>
    <xf numFmtId="0" fontId="15" fillId="0" borderId="0" xfId="0" applyFont="1"/>
    <xf numFmtId="1" fontId="23" fillId="0" borderId="0" xfId="0" applyNumberFormat="1" applyFont="1" applyBorder="1" applyProtection="1">
      <protection locked="0"/>
    </xf>
    <xf numFmtId="1" fontId="19" fillId="0" borderId="0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1" fontId="23" fillId="0" borderId="0" xfId="0" applyNumberFormat="1" applyFont="1" applyBorder="1" applyAlignment="1" applyProtection="1">
      <protection locked="0"/>
    </xf>
    <xf numFmtId="1" fontId="23" fillId="0" borderId="0" xfId="0" applyNumberFormat="1" applyFont="1" applyBorder="1" applyAlignment="1" applyProtection="1">
      <alignment horizontal="right"/>
      <protection locked="0"/>
    </xf>
    <xf numFmtId="167" fontId="19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0" fontId="5" fillId="0" borderId="0" xfId="0" applyFont="1" applyBorder="1" applyAlignment="1"/>
    <xf numFmtId="0" fontId="17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center"/>
    </xf>
  </cellXfs>
  <cellStyles count="9">
    <cellStyle name="Estilo 1" xfId="3"/>
    <cellStyle name="Euro" xfId="4"/>
    <cellStyle name="Normal" xfId="0" builtinId="0"/>
    <cellStyle name="Normal 2" xfId="5"/>
    <cellStyle name="Normal 2 2" xfId="8"/>
    <cellStyle name="Normal 3" xfId="2"/>
    <cellStyle name="Normal 4" xfId="6"/>
    <cellStyle name="Normal 5" xfId="7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19" zoomScale="23" zoomScaleNormal="23" workbookViewId="0">
      <selection activeCell="G43" sqref="G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2" style="1" customWidth="1"/>
    <col min="24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0" t="s">
        <v>63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</row>
    <row r="5" spans="2:48" ht="45" customHeight="1" x14ac:dyDescent="0.5">
      <c r="B5" s="71" t="s">
        <v>3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2" t="s">
        <v>4</v>
      </c>
      <c r="AN6" s="72"/>
      <c r="AO6" s="72"/>
      <c r="AP6" s="72"/>
      <c r="AQ6" s="72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3"/>
      <c r="AP7" s="73"/>
      <c r="AQ7" s="73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2" t="s">
        <v>66</v>
      </c>
      <c r="AP8" s="72"/>
      <c r="AQ8" s="72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67" t="s">
        <v>8</v>
      </c>
      <c r="D10" s="67"/>
      <c r="E10" s="67" t="s">
        <v>9</v>
      </c>
      <c r="F10" s="67"/>
      <c r="G10" s="67" t="s">
        <v>10</v>
      </c>
      <c r="H10" s="67"/>
      <c r="I10" s="67" t="s">
        <v>11</v>
      </c>
      <c r="J10" s="67"/>
      <c r="K10" s="67" t="s">
        <v>12</v>
      </c>
      <c r="L10" s="67"/>
      <c r="M10" s="67" t="s">
        <v>13</v>
      </c>
      <c r="N10" s="67"/>
      <c r="O10" s="67" t="s">
        <v>14</v>
      </c>
      <c r="P10" s="67"/>
      <c r="Q10" s="67" t="s">
        <v>15</v>
      </c>
      <c r="R10" s="67"/>
      <c r="S10" s="67" t="s">
        <v>16</v>
      </c>
      <c r="T10" s="67"/>
      <c r="U10" s="67" t="s">
        <v>17</v>
      </c>
      <c r="V10" s="67"/>
      <c r="W10" s="67" t="s">
        <v>18</v>
      </c>
      <c r="X10" s="67"/>
      <c r="Y10" s="69" t="s">
        <v>19</v>
      </c>
      <c r="Z10" s="69"/>
      <c r="AA10" s="67" t="s">
        <v>20</v>
      </c>
      <c r="AB10" s="67"/>
      <c r="AC10" s="67" t="s">
        <v>21</v>
      </c>
      <c r="AD10" s="67"/>
      <c r="AE10" s="67" t="s">
        <v>22</v>
      </c>
      <c r="AF10" s="67"/>
      <c r="AG10" s="67" t="s">
        <v>23</v>
      </c>
      <c r="AH10" s="67"/>
      <c r="AI10" s="67" t="s">
        <v>24</v>
      </c>
      <c r="AJ10" s="67"/>
      <c r="AK10" s="67" t="s">
        <v>25</v>
      </c>
      <c r="AL10" s="67"/>
      <c r="AM10" s="67" t="s">
        <v>26</v>
      </c>
      <c r="AN10" s="67"/>
      <c r="AO10" s="68" t="s">
        <v>27</v>
      </c>
      <c r="AP10" s="68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747.64499999999998</v>
      </c>
      <c r="AL12" s="30">
        <v>105.005</v>
      </c>
      <c r="AM12" s="30">
        <v>206.79999999999998</v>
      </c>
      <c r="AN12" s="30">
        <v>797.21</v>
      </c>
      <c r="AO12" s="30">
        <f>SUMIF($C$11:$AN$11,"Ind",C12:AN12)</f>
        <v>954.44499999999994</v>
      </c>
      <c r="AP12" s="30">
        <f>SUMIF($C$11:$AN$11,"I.Mad",C12:AN12)</f>
        <v>902.21500000000003</v>
      </c>
      <c r="AQ12" s="30">
        <f>SUM(AO12:AP12)</f>
        <v>1856.6599999999999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 t="s">
        <v>33</v>
      </c>
      <c r="H13" s="30" t="s">
        <v>33</v>
      </c>
      <c r="I13" s="30" t="s">
        <v>33</v>
      </c>
      <c r="J13" s="30" t="s">
        <v>33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 t="s">
        <v>33</v>
      </c>
      <c r="R13" s="30" t="s">
        <v>33</v>
      </c>
      <c r="S13" s="30" t="s">
        <v>33</v>
      </c>
      <c r="T13" s="30" t="s">
        <v>33</v>
      </c>
      <c r="U13" s="30" t="s">
        <v>33</v>
      </c>
      <c r="V13" s="30" t="s">
        <v>33</v>
      </c>
      <c r="W13" s="30" t="s">
        <v>33</v>
      </c>
      <c r="X13" s="30" t="s">
        <v>33</v>
      </c>
      <c r="Y13" s="30" t="s">
        <v>33</v>
      </c>
      <c r="Z13" s="30" t="s">
        <v>33</v>
      </c>
      <c r="AA13" s="30" t="s">
        <v>33</v>
      </c>
      <c r="AB13" s="30" t="s">
        <v>33</v>
      </c>
      <c r="AC13" s="30" t="s">
        <v>33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>
        <v>4</v>
      </c>
      <c r="AL13" s="30">
        <v>1</v>
      </c>
      <c r="AM13" s="30">
        <v>15</v>
      </c>
      <c r="AN13" s="30">
        <v>4</v>
      </c>
      <c r="AO13" s="30">
        <f>SUMIF($C$11:$AN$11,"Ind*",C13:AN13)</f>
        <v>19</v>
      </c>
      <c r="AP13" s="30">
        <f>SUMIF($C$11:$AN$11,"I.Mad",C13:AN13)</f>
        <v>5</v>
      </c>
      <c r="AQ13" s="30">
        <f>SUM(AO13:AP13)</f>
        <v>24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 t="s">
        <v>33</v>
      </c>
      <c r="H14" s="30" t="s">
        <v>33</v>
      </c>
      <c r="I14" s="30" t="s">
        <v>33</v>
      </c>
      <c r="J14" s="30" t="s">
        <v>33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 t="s">
        <v>33</v>
      </c>
      <c r="R14" s="30" t="s">
        <v>33</v>
      </c>
      <c r="S14" s="30" t="s">
        <v>33</v>
      </c>
      <c r="T14" s="30" t="s">
        <v>33</v>
      </c>
      <c r="U14" s="30" t="s">
        <v>33</v>
      </c>
      <c r="V14" s="30" t="s">
        <v>33</v>
      </c>
      <c r="W14" s="30" t="s">
        <v>33</v>
      </c>
      <c r="X14" s="30" t="s">
        <v>33</v>
      </c>
      <c r="Y14" s="30" t="s">
        <v>33</v>
      </c>
      <c r="Z14" s="30" t="s">
        <v>33</v>
      </c>
      <c r="AA14" s="30" t="s">
        <v>33</v>
      </c>
      <c r="AB14" s="30" t="s">
        <v>33</v>
      </c>
      <c r="AC14" s="30" t="s">
        <v>33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>
        <v>2</v>
      </c>
      <c r="AL14" s="30" t="s">
        <v>68</v>
      </c>
      <c r="AM14" s="30" t="s">
        <v>68</v>
      </c>
      <c r="AN14" s="30">
        <v>3</v>
      </c>
      <c r="AO14" s="30">
        <f>SUMIF($C$11:$AN$11,"Ind*",C14:AN14)</f>
        <v>2</v>
      </c>
      <c r="AP14" s="30">
        <f>SUMIF($C$11:$AN$11,"I.Mad",C14:AN14)</f>
        <v>3</v>
      </c>
      <c r="AQ14" s="30">
        <f>SUM(AO14:AP14)</f>
        <v>5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 t="s">
        <v>33</v>
      </c>
      <c r="H15" s="30" t="s">
        <v>33</v>
      </c>
      <c r="I15" s="30" t="s">
        <v>33</v>
      </c>
      <c r="J15" s="30" t="s">
        <v>33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 t="s">
        <v>33</v>
      </c>
      <c r="R15" s="30" t="s">
        <v>33</v>
      </c>
      <c r="S15" s="30" t="s">
        <v>33</v>
      </c>
      <c r="T15" s="30" t="s">
        <v>33</v>
      </c>
      <c r="U15" s="30" t="s">
        <v>33</v>
      </c>
      <c r="V15" s="30" t="s">
        <v>33</v>
      </c>
      <c r="W15" s="30" t="s">
        <v>33</v>
      </c>
      <c r="X15" s="30" t="s">
        <v>33</v>
      </c>
      <c r="Y15" s="30" t="s">
        <v>33</v>
      </c>
      <c r="Z15" s="30" t="s">
        <v>33</v>
      </c>
      <c r="AA15" s="30" t="s">
        <v>33</v>
      </c>
      <c r="AB15" s="30" t="s">
        <v>33</v>
      </c>
      <c r="AC15" s="30" t="s">
        <v>33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>
        <v>29.545869109801806</v>
      </c>
      <c r="AL15" s="30" t="s">
        <v>33</v>
      </c>
      <c r="AM15" s="30" t="s">
        <v>33</v>
      </c>
      <c r="AN15" s="30">
        <v>42.089340276451466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 t="s">
        <v>33</v>
      </c>
      <c r="H16" s="36" t="s">
        <v>33</v>
      </c>
      <c r="I16" s="36" t="s">
        <v>33</v>
      </c>
      <c r="J16" s="36" t="s">
        <v>33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 t="s">
        <v>33</v>
      </c>
      <c r="R16" s="36" t="s">
        <v>33</v>
      </c>
      <c r="S16" s="36" t="s">
        <v>33</v>
      </c>
      <c r="T16" s="36" t="s">
        <v>33</v>
      </c>
      <c r="U16" s="36" t="s">
        <v>33</v>
      </c>
      <c r="V16" s="36" t="s">
        <v>33</v>
      </c>
      <c r="W16" s="36" t="s">
        <v>33</v>
      </c>
      <c r="X16" s="36" t="s">
        <v>33</v>
      </c>
      <c r="Y16" s="36" t="s">
        <v>33</v>
      </c>
      <c r="Z16" s="36" t="s">
        <v>33</v>
      </c>
      <c r="AA16" s="36" t="s">
        <v>33</v>
      </c>
      <c r="AB16" s="36" t="s">
        <v>33</v>
      </c>
      <c r="AC16" s="36" t="s">
        <v>33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>
        <v>12</v>
      </c>
      <c r="AL16" s="36" t="s">
        <v>33</v>
      </c>
      <c r="AM16" s="36" t="s">
        <v>33</v>
      </c>
      <c r="AN16" s="36">
        <v>12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6"/>
      <c r="AB30" s="42"/>
      <c r="AC30" s="45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6"/>
      <c r="AB39" s="42"/>
      <c r="AC39" s="45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747.64499999999998</v>
      </c>
      <c r="AL41" s="42">
        <f t="shared" si="3"/>
        <v>105.005</v>
      </c>
      <c r="AM41" s="42">
        <f t="shared" si="3"/>
        <v>206.79999999999998</v>
      </c>
      <c r="AN41" s="42">
        <f t="shared" si="3"/>
        <v>797.21</v>
      </c>
      <c r="AO41" s="42">
        <f>SUM(AO12,AO18,AO24:AO37)</f>
        <v>954.44499999999994</v>
      </c>
      <c r="AP41" s="42">
        <f>SUM(AP12,AP18,AP24:AP37)</f>
        <v>902.21500000000003</v>
      </c>
      <c r="AQ41" s="42">
        <f t="shared" si="2"/>
        <v>1856.6599999999999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17.899999999999999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2022-04-12T15:52:16Z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