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P30" i="5"/>
  <c r="AO30" i="5"/>
  <c r="AQ30" i="5" s="1"/>
  <c r="AP29" i="5"/>
  <c r="AQ29" i="5" s="1"/>
  <c r="AO29" i="5"/>
  <c r="AP28" i="5"/>
  <c r="AO28" i="5"/>
  <c r="AQ28" i="5" s="1"/>
  <c r="AP27" i="5"/>
  <c r="AO27" i="5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7" i="5" l="1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<sst xmlns="http://schemas.openxmlformats.org/spreadsheetml/2006/main" count="365" uniqueCount="65">
  <si>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</si>
  <si>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</si>
  <si>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</si>
  <si>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</si>
  <si>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</si>
  <si>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</si>
  <si>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</si>
  <si>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</si>
  <si>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</si>
  <si>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</si>
  <si>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</si>
  <si>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</si>
  <si>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</si>
  <si>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</si>
  <si>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</si>
  <si>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</si>
  <si>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</si>
  <si>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</si>
  <si>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</si>
  <si>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</si>
  <si>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</si>
  <si>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</si>
  <si>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</si>
  <si>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</si>
  <si>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</si>
  <si>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</si>
  <si>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</si>
  <si>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</si>
  <si>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</si>
  <si>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</si>
  <si>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</si>
  <si>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</si>
  <si>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</si>
  <si>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</si>
  <si>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</si>
  <si>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</si>
  <si>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</si>
  <si>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</si>
  <si>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</si>
  <si>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</si>
  <si>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</si>
  <si>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</si>
  <si>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</si>
  <si>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</si>
  <si>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</si>
  <si>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</si>
  <si>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</si>
  <si>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</si>
  <si>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</si>
  <si>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</si>
  <si>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</si>
  <si>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</si>
  <si>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</si>
  <si>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</si>
  <si>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</si>
  <si>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</si>
  <si>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</si>
  <si>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</si>
  <si>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</si>
  <si>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</si>
  <si>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</si>
  <si>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</si>
  <si>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 xml:space="preserve">        Fecha  : 07/07/2016</t>
  </si>
  <si>
    <t>Callao, 08 de julio del 2016</t>
  </si>
  <si>
    <t>R.M.N°427-2015-PRODUCE,R.M.N°228-2016-PRODUCE,R.M.N°238-2016-PRODUCE,R.M.N°249-2016-PRODUCE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</si>
</sst>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O30" sqref="O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56</v>
      </c>
      <c r="X10" s="123"/>
      <c r="Y10" s="114" t="s">
        <v>49</v>
      </c>
      <c r="Z10" s="115"/>
      <c r="AA10" s="122" t="s">
        <v>38</v>
      </c>
      <c r="AB10" s="123"/>
      <c r="AC10" s="122" t="s">
        <v>13</v>
      </c>
      <c r="AD10" s="123"/>
      <c r="AE10" s="121" t="s">
        <v>50</v>
      </c>
      <c r="AF10" s="115"/>
      <c r="AG10" s="121" t="s">
        <v>51</v>
      </c>
      <c r="AH10" s="115"/>
      <c r="AI10" s="121" t="s">
        <v>52</v>
      </c>
      <c r="AJ10" s="115"/>
      <c r="AK10" s="121" t="s">
        <v>53</v>
      </c>
      <c r="AL10" s="115"/>
      <c r="AM10" s="121" t="s">
        <v>54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2726</v>
      </c>
      <c r="J12" s="53">
        <v>2371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383</v>
      </c>
      <c r="R12" s="53">
        <v>250</v>
      </c>
      <c r="S12" s="53">
        <v>0</v>
      </c>
      <c r="T12" s="53">
        <v>1038</v>
      </c>
      <c r="U12" s="53">
        <v>50</v>
      </c>
      <c r="V12" s="53">
        <v>590</v>
      </c>
      <c r="W12" s="53">
        <v>884</v>
      </c>
      <c r="X12" s="53">
        <v>0</v>
      </c>
      <c r="Y12" s="53">
        <v>2578</v>
      </c>
      <c r="Z12" s="53">
        <v>1254</v>
      </c>
      <c r="AA12" s="53">
        <v>0</v>
      </c>
      <c r="AB12" s="53">
        <v>0</v>
      </c>
      <c r="AC12" s="53">
        <v>2466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9087</v>
      </c>
      <c r="AP12" s="54">
        <f>SUMIF($C$11:$AN$11,"I.Mad",C12:AN12)</f>
        <v>5503</v>
      </c>
      <c r="AQ12" s="54">
        <f>SUM(AO12:AP12)</f>
        <v>14590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54</v>
      </c>
      <c r="J13" s="55">
        <v>90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>
        <v>5</v>
      </c>
      <c r="S13" s="55" t="s">
        <v>20</v>
      </c>
      <c r="T13" s="55">
        <v>27</v>
      </c>
      <c r="U13" s="55">
        <v>1</v>
      </c>
      <c r="V13" s="55">
        <v>22</v>
      </c>
      <c r="W13" s="55">
        <v>10</v>
      </c>
      <c r="X13" s="55" t="s">
        <v>20</v>
      </c>
      <c r="Y13" s="55">
        <v>39</v>
      </c>
      <c r="Z13" s="55">
        <v>22</v>
      </c>
      <c r="AA13" s="55" t="s">
        <v>20</v>
      </c>
      <c r="AB13" s="55" t="s">
        <v>20</v>
      </c>
      <c r="AC13" s="55">
        <v>16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128</v>
      </c>
      <c r="AP13" s="54">
        <f>SUMIF($C$11:$AN$11,"I.Mad",C13:AN13)</f>
        <v>166</v>
      </c>
      <c r="AQ13" s="54">
        <f>SUM(AO13:AP13)</f>
        <v>294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5</v>
      </c>
      <c r="J14" s="55">
        <v>8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>
        <v>3</v>
      </c>
      <c r="S14" s="55" t="s">
        <v>20</v>
      </c>
      <c r="T14" s="55">
        <v>8</v>
      </c>
      <c r="U14" s="55">
        <v>1</v>
      </c>
      <c r="V14" s="55">
        <v>6</v>
      </c>
      <c r="W14" s="55">
        <v>5</v>
      </c>
      <c r="X14" s="55" t="s">
        <v>20</v>
      </c>
      <c r="Y14" s="55">
        <v>10</v>
      </c>
      <c r="Z14" s="55">
        <v>3</v>
      </c>
      <c r="AA14" s="55" t="s">
        <v>20</v>
      </c>
      <c r="AB14" s="55" t="s">
        <v>20</v>
      </c>
      <c r="AC14" s="55">
        <v>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28</v>
      </c>
      <c r="AP14" s="54">
        <f>SUMIF($C$11:$AN$11,"I.Mad",C14:AN14)</f>
        <v>28</v>
      </c>
      <c r="AQ14" s="54">
        <f>SUM(AO14:AP14)</f>
        <v>56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1.59</v>
      </c>
      <c r="J15" s="55">
        <v>1.39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0.37</v>
      </c>
      <c r="S15" s="55" t="s">
        <v>20</v>
      </c>
      <c r="T15" s="55">
        <v>0.52600000000000002</v>
      </c>
      <c r="U15" s="55">
        <v>0.56000000000000005</v>
      </c>
      <c r="V15" s="55">
        <v>0.11</v>
      </c>
      <c r="W15" s="55">
        <v>0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61">
        <v>0.2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14.5</v>
      </c>
      <c r="J16" s="61">
        <v>14.5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>
        <v>14.5</v>
      </c>
      <c r="S16" s="61" t="s">
        <v>20</v>
      </c>
      <c r="T16" s="61">
        <v>14</v>
      </c>
      <c r="U16" s="61">
        <v>14</v>
      </c>
      <c r="V16" s="61">
        <v>14</v>
      </c>
      <c r="W16" s="61">
        <v>13.5</v>
      </c>
      <c r="X16" s="61" t="s">
        <v>20</v>
      </c>
      <c r="Y16" s="61">
        <v>13.5</v>
      </c>
      <c r="Z16" s="61">
        <v>13.5</v>
      </c>
      <c r="AA16" s="61" t="s">
        <v>20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7.46</v>
      </c>
      <c r="R25" s="74"/>
      <c r="S25" s="58"/>
      <c r="T25" s="74">
        <v>1.0900000000000001</v>
      </c>
      <c r="U25" s="74"/>
      <c r="V25" s="58"/>
      <c r="W25" s="58">
        <v>26</v>
      </c>
      <c r="X25" s="58"/>
      <c r="Y25" s="58">
        <v>54</v>
      </c>
      <c r="Z25" s="58">
        <v>17</v>
      </c>
      <c r="AA25" s="58"/>
      <c r="AB25" s="58"/>
      <c r="AC25" s="58">
        <v>4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91.460000000000008</v>
      </c>
      <c r="AP25" s="54">
        <f t="shared" ref="AP25:AP37" si="2">SUMIF($C$11:$AN$11,"I.Mad",C25:AN25)</f>
        <v>18.09</v>
      </c>
      <c r="AQ25" s="58">
        <f>SUM(AO25:AP25)</f>
        <v>109.55000000000001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2726</v>
      </c>
      <c r="J38" s="58">
        <f t="shared" si="3"/>
        <v>2371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390.46</v>
      </c>
      <c r="R38" s="58">
        <f t="shared" si="3"/>
        <v>250</v>
      </c>
      <c r="S38" s="58">
        <f>+SUM(S12,S18,S24:S37)</f>
        <v>0</v>
      </c>
      <c r="T38" s="58">
        <f t="shared" si="3"/>
        <v>1039.0899999999999</v>
      </c>
      <c r="U38" s="58">
        <f>+SUM(U12,U18,U24:U37)</f>
        <v>50</v>
      </c>
      <c r="V38" s="58">
        <f t="shared" si="3"/>
        <v>590</v>
      </c>
      <c r="W38" s="58">
        <f t="shared" si="3"/>
        <v>910</v>
      </c>
      <c r="X38" s="58">
        <f t="shared" si="3"/>
        <v>0</v>
      </c>
      <c r="Y38" s="58">
        <f>+SUM(Y12,Y18,Y24:Y37)</f>
        <v>2632</v>
      </c>
      <c r="Z38" s="58">
        <f>+SUM(Z12,Z18,Z24:Z37)</f>
        <v>1271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2470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9178.4599999999991</v>
      </c>
      <c r="AP38" s="58">
        <f>SUM(AP12,AP18,AP24:AP37)</f>
        <v>5521.09</v>
      </c>
      <c r="AQ38" s="58">
        <f>SUM(AO38:AP38)</f>
        <v>14699.55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17.5</v>
      </c>
      <c r="H39" s="60"/>
      <c r="I39" s="93">
        <v>18.8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2016-07-08T18:47:01Z</cp:lastPrinted>
  <dcterms:created xsi:type="dcterms:W3CDTF">2008-10-21T17:58:04Z</dcterms:created>
  <dcterms:modified xsi:type="dcterms:W3CDTF">2016-07-08T19:00:09Z</dcterms:modified>
</cp:coreProperties>
</file>