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"/>
    </mc:Choice>
  </mc:AlternateContent>
  <bookViews>
    <workbookView showSheetTabs="0" xWindow="0" yWindow="0" windowWidth="24000" windowHeight="96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8" i="1" l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<sst xmlns="http://schemas.openxmlformats.org/spreadsheetml/2006/main" count="381" uniqueCount="69">
  <si>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</si>
  <si>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</si>
  <si>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</si>
  <si>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</si>
  <si>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</si>
  <si>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</si>
  <si>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</si>
  <si>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</si>
  <si>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</si>
  <si>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</si>
  <si>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</si>
  <si>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</si>
  <si>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</si>
  <si>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</si>
  <si>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</si>
  <si>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</si>
  <si>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</si>
  <si>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</si>
  <si>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</si>
  <si>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</si>
  <si>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</si>
  <si>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</si>
  <si>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</si>
  <si>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</si>
  <si>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</si>
  <si>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</si>
  <si>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</si>
  <si>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</si>
  <si>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</si>
  <si>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</si>
  <si>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</si>
  <si>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</si>
  <si>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</si>
  <si>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</si>
  <si>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</si>
  <si>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</si>
  <si>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</si>
  <si>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</si>
  <si>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</si>
  <si>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</si>
  <si>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</si>
  <si>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</si>
  <si>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</si>
  <si>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</si>
  <si>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</si>
  <si>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</si>
  <si>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</si>
  <si>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</si>
  <si>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</si>
  <si>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</si>
  <si>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</si>
  <si>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</si>
  <si>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</si>
  <si>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</si>
  <si>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</si>
  <si>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</si>
  <si>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</si>
  <si>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</si>
  <si>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</si>
  <si>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</si>
  <si>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</si>
  <si>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</si>
  <si>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</si>
  <si>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</si>
  <si>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</si>
  <si>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</si>
  <si>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</si>
  <si>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 xml:space="preserve">        Fecha  : 07/06/2022</t>
  </si>
  <si>
    <t>Callao, 08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</si>
</sst>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77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77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7" zoomScale="23" zoomScaleNormal="23" workbookViewId="0">
      <selection activeCell="Z19" sqref="Z1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1128</v>
      </c>
      <c r="F12" s="30">
        <v>0</v>
      </c>
      <c r="G12" s="30">
        <v>9933.19</v>
      </c>
      <c r="H12" s="30">
        <v>3281.41</v>
      </c>
      <c r="I12" s="30">
        <v>9009.41</v>
      </c>
      <c r="J12" s="30">
        <v>11888.36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1771.7449999999999</v>
      </c>
      <c r="AB12" s="30">
        <v>0</v>
      </c>
      <c r="AC12" s="30">
        <v>4328.47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1312</v>
      </c>
      <c r="AN12" s="30">
        <v>183</v>
      </c>
      <c r="AO12" s="30">
        <f>SUMIF($C$11:$AN$11,"Ind",C12:AN12)</f>
        <v>27482.814999999999</v>
      </c>
      <c r="AP12" s="30">
        <f>SUMIF($C$11:$AN$11,"I.Mad",C12:AN12)</f>
        <v>15352.77</v>
      </c>
      <c r="AQ12" s="30">
        <f>SUM(AO12:AP12)</f>
        <v>42835.584999999999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20</v>
      </c>
      <c r="F13" s="30" t="s">
        <v>34</v>
      </c>
      <c r="G13" s="30">
        <v>57</v>
      </c>
      <c r="H13" s="30">
        <v>41</v>
      </c>
      <c r="I13" s="30">
        <v>64</v>
      </c>
      <c r="J13" s="30">
        <v>185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>
        <v>6</v>
      </c>
      <c r="AB13" s="30" t="s">
        <v>34</v>
      </c>
      <c r="AC13" s="30">
        <v>16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7</v>
      </c>
      <c r="AN13" s="30">
        <v>2</v>
      </c>
      <c r="AO13" s="30">
        <f>SUMIF($C$11:$AN$11,"Ind*",C13:AN13)</f>
        <v>170</v>
      </c>
      <c r="AP13" s="30">
        <f>SUMIF($C$11:$AN$11,"I.Mad",C13:AN13)</f>
        <v>228</v>
      </c>
      <c r="AQ13" s="30">
        <f>SUM(AO13:AP13)</f>
        <v>398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>
        <v>7</v>
      </c>
      <c r="F14" s="30" t="s">
        <v>34</v>
      </c>
      <c r="G14" s="30">
        <v>8</v>
      </c>
      <c r="H14" s="30">
        <v>4</v>
      </c>
      <c r="I14" s="30">
        <v>8</v>
      </c>
      <c r="J14" s="30">
        <v>18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>
        <v>2</v>
      </c>
      <c r="AB14" s="30" t="s">
        <v>34</v>
      </c>
      <c r="AC14" s="30">
        <v>6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 t="s">
        <v>66</v>
      </c>
      <c r="AO14" s="30">
        <f>SUMIF($C$11:$AN$11,"Ind*",C14:AN14)</f>
        <v>36</v>
      </c>
      <c r="AP14" s="30">
        <f>SUMIF($C$11:$AN$11,"I.Mad",C14:AN14)</f>
        <v>22</v>
      </c>
      <c r="AQ14" s="30">
        <f>SUM(AO14:AP14)</f>
        <v>58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>
        <v>43.1</v>
      </c>
      <c r="F15" s="30" t="s">
        <v>34</v>
      </c>
      <c r="G15" s="30">
        <v>1.2360901079410154</v>
      </c>
      <c r="H15" s="30">
        <v>5.7943784522793997</v>
      </c>
      <c r="I15" s="30">
        <v>25.5</v>
      </c>
      <c r="J15" s="30">
        <v>5.0999999999999996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>
        <v>36.705216533863847</v>
      </c>
      <c r="AB15" s="30" t="s">
        <v>34</v>
      </c>
      <c r="AC15" s="30">
        <v>55.8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67.3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>
        <v>10.5</v>
      </c>
      <c r="F16" s="36" t="s">
        <v>34</v>
      </c>
      <c r="G16" s="36">
        <v>13.5</v>
      </c>
      <c r="H16" s="36">
        <v>13.5</v>
      </c>
      <c r="I16" s="36">
        <v>14</v>
      </c>
      <c r="J16" s="36">
        <v>13.5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>
        <v>12</v>
      </c>
      <c r="AB16" s="36" t="s">
        <v>34</v>
      </c>
      <c r="AC16" s="36">
        <v>11.5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11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14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14</v>
      </c>
      <c r="AP25" s="30">
        <f t="shared" si="1"/>
        <v>0</v>
      </c>
      <c r="AQ25" s="42">
        <f t="shared" si="2"/>
        <v>14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1128</v>
      </c>
      <c r="F41" s="42">
        <f t="shared" si="3"/>
        <v>0</v>
      </c>
      <c r="G41" s="42">
        <f t="shared" si="3"/>
        <v>9933.19</v>
      </c>
      <c r="H41" s="42">
        <f t="shared" si="3"/>
        <v>3281.41</v>
      </c>
      <c r="I41" s="42">
        <f t="shared" si="3"/>
        <v>9023.41</v>
      </c>
      <c r="J41" s="42">
        <f t="shared" si="3"/>
        <v>11888.36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1771.7449999999999</v>
      </c>
      <c r="AB41" s="42">
        <f t="shared" si="3"/>
        <v>0</v>
      </c>
      <c r="AC41" s="42">
        <f t="shared" si="3"/>
        <v>4328.47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1312</v>
      </c>
      <c r="AN41" s="42">
        <f t="shared" si="3"/>
        <v>183</v>
      </c>
      <c r="AO41" s="42">
        <f>SUM(AO12,AO18,AO24:AO37)</f>
        <v>27496.814999999999</v>
      </c>
      <c r="AP41" s="42">
        <f>SUM(AP12,AP18,AP24:AP37)</f>
        <v>15352.77</v>
      </c>
      <c r="AQ41" s="42">
        <f t="shared" si="2"/>
        <v>42849.584999999999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363</cp:revision>
  <cp:lastPrinted>2022-04-13T19:07:22Z</cp:lastPrinted>
  <dcterms:created xsi:type="dcterms:W3CDTF">2008-10-21T17:58:04Z</dcterms:created>
  <dcterms:modified xsi:type="dcterms:W3CDTF">2022-06-08T19:04:30Z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