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<sst xmlns="http://schemas.openxmlformats.org/spreadsheetml/2006/main" count="367" uniqueCount="69">
  <si>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</si>
  <si>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</si>
  <si>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</si>
  <si>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</si>
  <si>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</si>
  <si>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</si>
  <si>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</si>
  <si>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</si>
  <si>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</si>
  <si>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</si>
  <si>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</si>
  <si>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</si>
  <si>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</si>
  <si>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</si>
  <si>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</si>
  <si>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</si>
  <si>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</si>
  <si>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</si>
  <si>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</si>
  <si>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</si>
  <si>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</si>
  <si>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</si>
  <si>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</si>
  <si>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</si>
  <si>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</si>
  <si>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</si>
  <si>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</si>
  <si>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</si>
  <si>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</si>
  <si>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</si>
  <si>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</si>
  <si>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</si>
  <si>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</si>
  <si>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</si>
  <si>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</si>
  <si>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</si>
  <si>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</si>
  <si>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</si>
  <si>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</si>
  <si>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</si>
  <si>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</si>
  <si>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</si>
  <si>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</si>
  <si>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</si>
  <si>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</si>
  <si>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</si>
  <si>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</si>
  <si>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</si>
  <si>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</si>
  <si>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</si>
  <si>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</si>
  <si>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</si>
  <si>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</si>
  <si>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</si>
  <si>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</si>
  <si>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</si>
  <si>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</si>
  <si>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</si>
  <si>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</si>
  <si>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</si>
  <si>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</si>
  <si>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</si>
  <si>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</si>
  <si>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</si>
  <si>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</si>
  <si>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</si>
  <si>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</si>
  <si>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07/06/2021</t>
  </si>
  <si>
    <t>Callao, 08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</si>
</sst>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L31" sqref="L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0</v>
      </c>
      <c r="G12" s="36">
        <v>10313.915000000001</v>
      </c>
      <c r="H12" s="36">
        <v>3542.21</v>
      </c>
      <c r="I12" s="36">
        <v>10460.77</v>
      </c>
      <c r="J12" s="36">
        <v>124.96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164.1</v>
      </c>
      <c r="T12" s="36">
        <v>0</v>
      </c>
      <c r="U12" s="36">
        <v>140</v>
      </c>
      <c r="V12" s="36">
        <v>723</v>
      </c>
      <c r="W12" s="36">
        <v>95.61</v>
      </c>
      <c r="X12" s="36">
        <v>0</v>
      </c>
      <c r="Y12" s="73">
        <v>4075.8</v>
      </c>
      <c r="Z12" s="36">
        <v>52.81</v>
      </c>
      <c r="AA12" s="36">
        <v>4649.335</v>
      </c>
      <c r="AB12" s="36">
        <v>0</v>
      </c>
      <c r="AC12" s="36">
        <v>3006.125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486.27499999999998</v>
      </c>
      <c r="AN12" s="36">
        <v>93.265000000000001</v>
      </c>
      <c r="AO12" s="36">
        <f>SUMIF($C$11:$AN$11,"Ind",C12:AN12)</f>
        <v>33391.93</v>
      </c>
      <c r="AP12" s="36">
        <f>SUMIF($C$11:$AN$11,"I.Mad",C12:AN12)</f>
        <v>4536.2450000000008</v>
      </c>
      <c r="AQ12" s="36">
        <f>SUM(AO12:AP12)</f>
        <v>37928.175000000003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 t="s">
        <v>35</v>
      </c>
      <c r="G13" s="36">
        <v>52</v>
      </c>
      <c r="H13" s="36">
        <v>57</v>
      </c>
      <c r="I13" s="36">
        <v>43</v>
      </c>
      <c r="J13" s="36">
        <v>2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>
        <v>2</v>
      </c>
      <c r="T13" s="36" t="s">
        <v>35</v>
      </c>
      <c r="U13" s="36">
        <v>2</v>
      </c>
      <c r="V13" s="36">
        <v>12</v>
      </c>
      <c r="W13" s="36">
        <v>2</v>
      </c>
      <c r="X13" s="36" t="s">
        <v>35</v>
      </c>
      <c r="Y13" s="73">
        <v>36</v>
      </c>
      <c r="Z13" s="36">
        <v>1</v>
      </c>
      <c r="AA13" s="36">
        <v>22</v>
      </c>
      <c r="AB13" s="36" t="s">
        <v>35</v>
      </c>
      <c r="AC13" s="36">
        <v>12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5</v>
      </c>
      <c r="AN13" s="36">
        <v>1</v>
      </c>
      <c r="AO13" s="36">
        <f>SUMIF($C$11:$AN$11,"Ind*",C13:AN13)</f>
        <v>176</v>
      </c>
      <c r="AP13" s="36">
        <f>SUMIF($C$11:$AN$11,"I.Mad",C13:AN13)</f>
        <v>73</v>
      </c>
      <c r="AQ13" s="36">
        <f>SUM(AO13:AP13)</f>
        <v>249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 t="s">
        <v>35</v>
      </c>
      <c r="G14" s="36">
        <v>7</v>
      </c>
      <c r="H14" s="36">
        <v>10</v>
      </c>
      <c r="I14" s="36">
        <v>13</v>
      </c>
      <c r="J14" s="36">
        <v>2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>
        <v>2</v>
      </c>
      <c r="T14" s="36" t="s">
        <v>35</v>
      </c>
      <c r="U14" s="36">
        <v>1</v>
      </c>
      <c r="V14" s="36">
        <v>5</v>
      </c>
      <c r="W14" s="36">
        <v>2</v>
      </c>
      <c r="X14" s="36" t="s">
        <v>35</v>
      </c>
      <c r="Y14" s="73">
        <v>8</v>
      </c>
      <c r="Z14" s="36" t="s">
        <v>66</v>
      </c>
      <c r="AA14" s="36">
        <v>7</v>
      </c>
      <c r="AB14" s="36" t="s">
        <v>35</v>
      </c>
      <c r="AC14" s="36">
        <v>3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2</v>
      </c>
      <c r="AN14" s="36" t="s">
        <v>66</v>
      </c>
      <c r="AO14" s="36">
        <f>SUMIF($C$11:$AN$11,"Ind*",C14:AN14)</f>
        <v>45</v>
      </c>
      <c r="AP14" s="36">
        <f>SUMIF($C$11:$AN$11,"I.Mad",C14:AN14)</f>
        <v>17</v>
      </c>
      <c r="AQ14" s="36">
        <f>SUM(AO14:AP14)</f>
        <v>62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51.03422715874872</v>
      </c>
      <c r="H15" s="36">
        <v>36.001159844556952</v>
      </c>
      <c r="I15" s="36">
        <v>20.953549209174597</v>
      </c>
      <c r="J15" s="36">
        <v>25.431304104231671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>
        <v>36.543384922822597</v>
      </c>
      <c r="T15" s="36" t="s">
        <v>35</v>
      </c>
      <c r="U15" s="36">
        <v>30.204081632653068</v>
      </c>
      <c r="V15" s="36">
        <v>34.109758501969836</v>
      </c>
      <c r="W15" s="36">
        <v>49.47100175734905</v>
      </c>
      <c r="X15" s="36" t="s">
        <v>35</v>
      </c>
      <c r="Y15" s="73">
        <v>48.370295282701782</v>
      </c>
      <c r="Z15" s="36" t="s">
        <v>35</v>
      </c>
      <c r="AA15" s="36">
        <v>52.855113488359216</v>
      </c>
      <c r="AB15" s="36" t="s">
        <v>35</v>
      </c>
      <c r="AC15" s="36">
        <v>32.34857894677797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19.03746215767076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11.5</v>
      </c>
      <c r="H16" s="42">
        <v>12</v>
      </c>
      <c r="I16" s="42">
        <v>12</v>
      </c>
      <c r="J16" s="42">
        <v>12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>
        <v>14</v>
      </c>
      <c r="T16" s="42" t="s">
        <v>35</v>
      </c>
      <c r="U16" s="42">
        <v>12</v>
      </c>
      <c r="V16" s="42">
        <v>12.5</v>
      </c>
      <c r="W16" s="42">
        <v>12</v>
      </c>
      <c r="X16" s="42" t="s">
        <v>35</v>
      </c>
      <c r="Y16" s="74">
        <v>11.5</v>
      </c>
      <c r="Z16" s="42" t="s">
        <v>35</v>
      </c>
      <c r="AA16" s="42">
        <v>11.5</v>
      </c>
      <c r="AB16" s="42" t="s">
        <v>35</v>
      </c>
      <c r="AC16" s="42">
        <v>12.5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12.5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1.79</v>
      </c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1.79</v>
      </c>
      <c r="AP25" s="36">
        <f t="shared" si="1"/>
        <v>0</v>
      </c>
      <c r="AQ25" s="48">
        <f t="shared" si="2"/>
        <v>1.79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0</v>
      </c>
      <c r="G41" s="48">
        <f t="shared" si="3"/>
        <v>10313.915000000001</v>
      </c>
      <c r="H41" s="48">
        <f t="shared" si="3"/>
        <v>3542.21</v>
      </c>
      <c r="I41" s="48">
        <f t="shared" si="3"/>
        <v>10462.560000000001</v>
      </c>
      <c r="J41" s="48">
        <f t="shared" si="3"/>
        <v>124.96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164.1</v>
      </c>
      <c r="T41" s="48">
        <f t="shared" si="3"/>
        <v>0</v>
      </c>
      <c r="U41" s="48">
        <f t="shared" si="3"/>
        <v>140</v>
      </c>
      <c r="V41" s="48">
        <f t="shared" si="3"/>
        <v>723</v>
      </c>
      <c r="W41" s="48">
        <f t="shared" si="3"/>
        <v>95.61</v>
      </c>
      <c r="X41" s="48">
        <f t="shared" si="3"/>
        <v>0</v>
      </c>
      <c r="Y41" s="48">
        <f t="shared" si="3"/>
        <v>4075.8</v>
      </c>
      <c r="Z41" s="48">
        <f t="shared" si="3"/>
        <v>52.81</v>
      </c>
      <c r="AA41" s="48">
        <f t="shared" si="3"/>
        <v>4649.335</v>
      </c>
      <c r="AB41" s="48">
        <f t="shared" si="3"/>
        <v>0</v>
      </c>
      <c r="AC41" s="48">
        <f t="shared" si="3"/>
        <v>3006.125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486.27499999999998</v>
      </c>
      <c r="AN41" s="48">
        <f t="shared" si="3"/>
        <v>93.265000000000001</v>
      </c>
      <c r="AO41" s="48">
        <f>SUM(AO12,AO18,AO24:AO37)</f>
        <v>33393.72</v>
      </c>
      <c r="AP41" s="48">
        <f>SUM(AP12,AP18,AP24:AP37)</f>
        <v>4536.2450000000008</v>
      </c>
      <c r="AQ41" s="48">
        <f t="shared" si="2"/>
        <v>37929.965000000004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19.2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2021-06-08T17:22:10Z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