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4000" windowHeight="973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<sst xmlns="http://schemas.openxmlformats.org/spreadsheetml/2006/main" count="402" uniqueCount="68">
  <si>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</si>
  <si>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</si>
  <si>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</si>
  <si>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</si>
  <si>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</si>
  <si>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</si>
  <si>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</si>
  <si>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</si>
  <si>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</si>
  <si>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</si>
  <si>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</si>
  <si>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</si>
  <si>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</si>
  <si>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</si>
  <si>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</si>
  <si>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</si>
  <si>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</si>
  <si>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</si>
  <si>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</si>
  <si>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</si>
  <si>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</si>
  <si>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</si>
  <si>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</si>
  <si>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</si>
  <si>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</si>
  <si>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</si>
  <si>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</si>
  <si>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</si>
  <si>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</si>
  <si>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</si>
  <si>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</si>
  <si>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</si>
  <si>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</si>
  <si>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</si>
  <si>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</si>
  <si>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</si>
  <si>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</si>
  <si>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</si>
  <si>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</si>
  <si>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</si>
  <si>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</si>
  <si>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</si>
  <si>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</si>
  <si>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</si>
  <si>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</si>
  <si>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</si>
  <si>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</si>
  <si>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</si>
  <si>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</si>
  <si>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</si>
  <si>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</si>
  <si>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</si>
  <si>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</si>
  <si>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</si>
  <si>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</si>
  <si>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</si>
  <si>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</si>
  <si>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</si>
  <si>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</si>
  <si>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</si>
  <si>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</si>
  <si>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</si>
  <si>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</si>
  <si>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</si>
  <si>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</si>
  <si>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</si>
  <si>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08 de agostodel 2022</t>
  </si>
  <si>
    <t xml:space="preserve">        Fecha  : 06/08/2022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</si>
</sst>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G42" sqref="G4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5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8" t="s">
        <v>9</v>
      </c>
      <c r="D10" s="68"/>
      <c r="E10" s="68" t="s">
        <v>10</v>
      </c>
      <c r="F10" s="68"/>
      <c r="G10" s="68" t="s">
        <v>11</v>
      </c>
      <c r="H10" s="68"/>
      <c r="I10" s="68" t="s">
        <v>12</v>
      </c>
      <c r="J10" s="68"/>
      <c r="K10" s="68" t="s">
        <v>13</v>
      </c>
      <c r="L10" s="68"/>
      <c r="M10" s="68" t="s">
        <v>14</v>
      </c>
      <c r="N10" s="68"/>
      <c r="O10" s="68" t="s">
        <v>15</v>
      </c>
      <c r="P10" s="68"/>
      <c r="Q10" s="68" t="s">
        <v>16</v>
      </c>
      <c r="R10" s="68"/>
      <c r="S10" s="68" t="s">
        <v>17</v>
      </c>
      <c r="T10" s="68"/>
      <c r="U10" s="68" t="s">
        <v>18</v>
      </c>
      <c r="V10" s="68"/>
      <c r="W10" s="68" t="s">
        <v>19</v>
      </c>
      <c r="X10" s="68"/>
      <c r="Y10" s="70" t="s">
        <v>20</v>
      </c>
      <c r="Z10" s="70"/>
      <c r="AA10" s="68" t="s">
        <v>21</v>
      </c>
      <c r="AB10" s="68"/>
      <c r="AC10" s="68" t="s">
        <v>22</v>
      </c>
      <c r="AD10" s="68"/>
      <c r="AE10" s="68" t="s">
        <v>23</v>
      </c>
      <c r="AF10" s="68"/>
      <c r="AG10" s="68" t="s">
        <v>24</v>
      </c>
      <c r="AH10" s="68"/>
      <c r="AI10" s="68" t="s">
        <v>25</v>
      </c>
      <c r="AJ10" s="68"/>
      <c r="AK10" s="68" t="s">
        <v>26</v>
      </c>
      <c r="AL10" s="68"/>
      <c r="AM10" s="68" t="s">
        <v>27</v>
      </c>
      <c r="AN10" s="68"/>
      <c r="AO10" s="69" t="s">
        <v>28</v>
      </c>
      <c r="AP10" s="69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441.14</v>
      </c>
      <c r="AL12" s="30">
        <v>0</v>
      </c>
      <c r="AM12" s="30">
        <v>769.78499999999997</v>
      </c>
      <c r="AN12" s="30">
        <v>474.495</v>
      </c>
      <c r="AO12" s="30">
        <f>SUMIF($C$11:$AN$11,"Ind",C12:AN12)</f>
        <v>1210.925</v>
      </c>
      <c r="AP12" s="30">
        <f>SUMIF($C$11:$AN$11,"I.Mad",C12:AN12)</f>
        <v>474.495</v>
      </c>
      <c r="AQ12" s="30">
        <f>SUM(AO12:AP12)</f>
        <v>1685.42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12</v>
      </c>
      <c r="AL13" s="30" t="s">
        <v>34</v>
      </c>
      <c r="AM13" s="30">
        <v>13</v>
      </c>
      <c r="AN13" s="30">
        <v>7</v>
      </c>
      <c r="AO13" s="30">
        <f>SUMIF($C$11:$AN$11,"Ind*",C13:AN13)</f>
        <v>25</v>
      </c>
      <c r="AP13" s="30">
        <f>SUMIF($C$11:$AN$11,"I.Mad",C13:AN13)</f>
        <v>7</v>
      </c>
      <c r="AQ13" s="30">
        <f>SUM(AO13:AP13)</f>
        <v>32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4</v>
      </c>
      <c r="AL14" s="30" t="s">
        <v>34</v>
      </c>
      <c r="AM14" s="67">
        <v>5</v>
      </c>
      <c r="AN14" s="67">
        <v>1</v>
      </c>
      <c r="AO14" s="30">
        <f>SUMIF($C$11:$AN$11,"Ind*",C14:AN14)</f>
        <v>9</v>
      </c>
      <c r="AP14" s="30">
        <f>SUMIF($C$11:$AN$11,"I.Mad",C14:AN14)</f>
        <v>1</v>
      </c>
      <c r="AQ14" s="30">
        <f>SUM(AO14:AP14)</f>
        <v>10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13.075233678378993</v>
      </c>
      <c r="AL15" s="30" t="s">
        <v>34</v>
      </c>
      <c r="AM15" s="30">
        <v>28.393271820956471</v>
      </c>
      <c r="AN15" s="30">
        <v>22.222222222222221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</v>
      </c>
      <c r="AL16" s="36" t="s">
        <v>34</v>
      </c>
      <c r="AM16" s="36">
        <v>12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441.14</v>
      </c>
      <c r="AL41" s="42">
        <f t="shared" si="3"/>
        <v>0</v>
      </c>
      <c r="AM41" s="42">
        <f t="shared" si="3"/>
        <v>769.78499999999997</v>
      </c>
      <c r="AN41" s="42">
        <f t="shared" si="3"/>
        <v>474.495</v>
      </c>
      <c r="AO41" s="42">
        <f>SUM(AO12,AO18,AO24:AO37)</f>
        <v>1210.925</v>
      </c>
      <c r="AP41" s="42">
        <f>SUM(AP12,AP18,AP24:AP37)</f>
        <v>474.495</v>
      </c>
      <c r="AQ41" s="42">
        <f t="shared" si="2"/>
        <v>1685.42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2022-08-09T14:13:12Z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