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<sst xmlns="http://schemas.openxmlformats.org/spreadsheetml/2006/main" count="397" uniqueCount="68">
  <si>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</si>
  <si>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</si>
  <si>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</si>
  <si>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</si>
  <si>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</si>
  <si>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</si>
  <si>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</si>
  <si>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</si>
  <si>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</si>
  <si>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</si>
  <si>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</si>
  <si>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</si>
  <si>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</si>
  <si>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</si>
  <si>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</si>
  <si>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</si>
  <si>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</si>
  <si>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</si>
  <si>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</si>
  <si>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</si>
  <si>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</si>
  <si>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</si>
  <si>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</si>
  <si>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</si>
  <si>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</si>
  <si>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</si>
  <si>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</si>
  <si>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</si>
  <si>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</si>
  <si>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</si>
  <si>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</si>
  <si>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</si>
  <si>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</si>
  <si>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</si>
  <si>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</si>
  <si>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</si>
  <si>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</si>
  <si>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</si>
  <si>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</si>
  <si>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</si>
  <si>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</si>
  <si>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</si>
  <si>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</si>
  <si>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</si>
  <si>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</si>
  <si>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</si>
  <si>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</si>
  <si>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</si>
  <si>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</si>
  <si>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</si>
  <si>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</si>
  <si>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</si>
  <si>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</si>
  <si>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</si>
  <si>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</si>
  <si>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</si>
  <si>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</si>
  <si>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</si>
  <si>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</si>
  <si>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</si>
  <si>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</si>
  <si>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</si>
  <si>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</si>
  <si>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</si>
  <si>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</si>
  <si>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</si>
  <si>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06/07/2021</t>
  </si>
  <si>
    <t>Callao, 07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</si>
</sst>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BA11" sqref="BA1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3" t="s">
        <v>13</v>
      </c>
      <c r="L10" s="73"/>
      <c r="M10" s="73" t="s">
        <v>14</v>
      </c>
      <c r="N10" s="73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4" t="s">
        <v>20</v>
      </c>
      <c r="Z10" s="74"/>
      <c r="AA10" s="73" t="s">
        <v>21</v>
      </c>
      <c r="AB10" s="73"/>
      <c r="AC10" s="73" t="s">
        <v>22</v>
      </c>
      <c r="AD10" s="73"/>
      <c r="AE10" s="73" t="s">
        <v>23</v>
      </c>
      <c r="AF10" s="73"/>
      <c r="AG10" s="73" t="s">
        <v>24</v>
      </c>
      <c r="AH10" s="73"/>
      <c r="AI10" s="73" t="s">
        <v>25</v>
      </c>
      <c r="AJ10" s="73"/>
      <c r="AK10" s="73" t="s">
        <v>26</v>
      </c>
      <c r="AL10" s="73"/>
      <c r="AM10" s="73" t="s">
        <v>27</v>
      </c>
      <c r="AN10" s="73"/>
      <c r="AO10" s="75" t="s">
        <v>28</v>
      </c>
      <c r="AP10" s="75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2690.145</v>
      </c>
      <c r="H12" s="30">
        <v>0</v>
      </c>
      <c r="I12" s="30">
        <v>5870.67</v>
      </c>
      <c r="J12" s="30">
        <v>661.1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306.58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1265.03</v>
      </c>
      <c r="AN12" s="30">
        <v>0</v>
      </c>
      <c r="AO12" s="30">
        <f>SUMIF($C$11:$AN$11,"Ind",C12:AN12)</f>
        <v>10132.425000000001</v>
      </c>
      <c r="AP12" s="30">
        <f>SUMIF($C$11:$AN$11,"I.Mad",C12:AN12)</f>
        <v>661.1</v>
      </c>
      <c r="AQ12" s="30">
        <f>SUM(AO12:AP12)</f>
        <v>10793.525000000001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13</v>
      </c>
      <c r="H13" s="30" t="s">
        <v>34</v>
      </c>
      <c r="I13" s="30">
        <v>48</v>
      </c>
      <c r="J13" s="30">
        <v>13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>
        <v>1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8</v>
      </c>
      <c r="AN13" s="30" t="s">
        <v>34</v>
      </c>
      <c r="AO13" s="30">
        <f>SUMIF($C$11:$AN$11,"Ind*",C13:AN13)</f>
        <v>70</v>
      </c>
      <c r="AP13" s="30">
        <f>SUMIF($C$11:$AN$11,"I.Mad",C13:AN13)</f>
        <v>13</v>
      </c>
      <c r="AQ13" s="30">
        <f>SUM(AO13:AP13)</f>
        <v>83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9</v>
      </c>
      <c r="H14" s="30" t="s">
        <v>34</v>
      </c>
      <c r="I14" s="30">
        <v>19</v>
      </c>
      <c r="J14" s="30">
        <v>8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>
        <v>1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6</v>
      </c>
      <c r="AN14" s="30" t="s">
        <v>34</v>
      </c>
      <c r="AO14" s="30">
        <f>SUMIF($C$11:$AN$11,"Ind*",C14:AN14)</f>
        <v>35</v>
      </c>
      <c r="AP14" s="30">
        <f>SUMIF($C$11:$AN$11,"I.Mad",C14:AN14)</f>
        <v>8</v>
      </c>
      <c r="AQ14" s="30">
        <f>SUM(AO14:AP14)</f>
        <v>43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12.916232939183116</v>
      </c>
      <c r="H15" s="30" t="s">
        <v>34</v>
      </c>
      <c r="I15" s="30">
        <v>5.4230247863544463</v>
      </c>
      <c r="J15" s="30">
        <v>2.5750718350122943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>
        <v>0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26.366958651154537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12.5</v>
      </c>
      <c r="H16" s="36" t="s">
        <v>34</v>
      </c>
      <c r="I16" s="36">
        <v>15</v>
      </c>
      <c r="J16" s="36">
        <v>15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>
        <v>14.5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>
        <v>28.91</v>
      </c>
      <c r="J25" s="42">
        <v>1.25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28.91</v>
      </c>
      <c r="AP25" s="30">
        <f t="shared" si="1"/>
        <v>1.25</v>
      </c>
      <c r="AQ25" s="42">
        <f t="shared" si="2"/>
        <v>30.16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2690.145</v>
      </c>
      <c r="H41" s="42">
        <f t="shared" si="3"/>
        <v>0</v>
      </c>
      <c r="I41" s="42">
        <f t="shared" si="3"/>
        <v>5899.58</v>
      </c>
      <c r="J41" s="42">
        <f t="shared" si="3"/>
        <v>662.35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306.58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1265.03</v>
      </c>
      <c r="AN41" s="42">
        <f t="shared" si="3"/>
        <v>0</v>
      </c>
      <c r="AO41" s="42">
        <f>SUM(AO12,AO18,AO24:AO37)</f>
        <v>10161.335000000001</v>
      </c>
      <c r="AP41" s="42">
        <f>SUM(AP12,AP18,AP24:AP37)</f>
        <v>662.35</v>
      </c>
      <c r="AQ41" s="42">
        <f t="shared" si="2"/>
        <v>10823.685000000001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>
        <v>18.100000000000001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2021-07-09T12:41:03Z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