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<sst xmlns="http://schemas.openxmlformats.org/spreadsheetml/2006/main" count="397" uniqueCount="68">
  <si>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</si>
  <si>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</si>
  <si>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</si>
  <si>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</si>
  <si>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</si>
  <si>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</si>
  <si>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</si>
  <si>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</si>
  <si>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</si>
  <si>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</si>
  <si>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</si>
  <si>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</si>
  <si>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</si>
  <si>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</si>
  <si>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</si>
  <si>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</si>
  <si>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</si>
  <si>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</si>
  <si>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</si>
  <si>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</si>
  <si>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</si>
  <si>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</si>
  <si>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</si>
  <si>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</si>
  <si>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</si>
  <si>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</si>
  <si>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</si>
  <si>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</si>
  <si>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</si>
  <si>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</si>
  <si>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</si>
  <si>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</si>
  <si>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</si>
  <si>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</si>
  <si>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</si>
  <si>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</si>
  <si>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</si>
  <si>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</si>
  <si>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</si>
  <si>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</si>
  <si>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</si>
  <si>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</si>
  <si>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</si>
  <si>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</si>
  <si>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</si>
  <si>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</si>
  <si>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</si>
  <si>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</si>
  <si>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</si>
  <si>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</si>
  <si>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</si>
  <si>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</si>
  <si>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</si>
  <si>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</si>
  <si>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</si>
  <si>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</si>
  <si>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</si>
  <si>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</si>
  <si>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</si>
  <si>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</si>
  <si>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</si>
  <si>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</si>
  <si>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</si>
  <si>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</si>
  <si>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</si>
  <si>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</si>
  <si>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 xml:space="preserve">        Fecha  : 06/07/2021</t>
  </si>
  <si>
    <t>Callao, 07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</si>
</sst>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4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13" applyNumberFormat="0" applyAlignment="0" applyProtection="0"/>
    <xf numFmtId="0" fontId="32" fillId="8" borderId="14" applyNumberFormat="0" applyAlignment="0" applyProtection="0"/>
    <xf numFmtId="0" fontId="33" fillId="8" borderId="13" applyNumberFormat="0" applyAlignment="0" applyProtection="0"/>
    <xf numFmtId="0" fontId="34" fillId="0" borderId="15" applyNumberFormat="0" applyFill="0" applyAlignment="0" applyProtection="0"/>
    <xf numFmtId="0" fontId="35" fillId="9" borderId="16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2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BA11" sqref="BA1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12</v>
      </c>
      <c r="J10" s="73"/>
      <c r="K10" s="73" t="s">
        <v>13</v>
      </c>
      <c r="L10" s="73"/>
      <c r="M10" s="73" t="s">
        <v>14</v>
      </c>
      <c r="N10" s="73"/>
      <c r="O10" s="73" t="s">
        <v>15</v>
      </c>
      <c r="P10" s="73"/>
      <c r="Q10" s="73" t="s">
        <v>16</v>
      </c>
      <c r="R10" s="73"/>
      <c r="S10" s="73" t="s">
        <v>17</v>
      </c>
      <c r="T10" s="73"/>
      <c r="U10" s="73" t="s">
        <v>18</v>
      </c>
      <c r="V10" s="73"/>
      <c r="W10" s="73" t="s">
        <v>19</v>
      </c>
      <c r="X10" s="73"/>
      <c r="Y10" s="74" t="s">
        <v>20</v>
      </c>
      <c r="Z10" s="74"/>
      <c r="AA10" s="73" t="s">
        <v>21</v>
      </c>
      <c r="AB10" s="73"/>
      <c r="AC10" s="73" t="s">
        <v>22</v>
      </c>
      <c r="AD10" s="73"/>
      <c r="AE10" s="73" t="s">
        <v>23</v>
      </c>
      <c r="AF10" s="73"/>
      <c r="AG10" s="73" t="s">
        <v>24</v>
      </c>
      <c r="AH10" s="73"/>
      <c r="AI10" s="73" t="s">
        <v>25</v>
      </c>
      <c r="AJ10" s="73"/>
      <c r="AK10" s="73" t="s">
        <v>26</v>
      </c>
      <c r="AL10" s="73"/>
      <c r="AM10" s="73" t="s">
        <v>27</v>
      </c>
      <c r="AN10" s="73"/>
      <c r="AO10" s="75" t="s">
        <v>28</v>
      </c>
      <c r="AP10" s="75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2690.145</v>
      </c>
      <c r="H12" s="30">
        <v>0</v>
      </c>
      <c r="I12" s="30">
        <v>5870.67</v>
      </c>
      <c r="J12" s="30">
        <v>661.1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306.58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1265.03</v>
      </c>
      <c r="AN12" s="30">
        <v>0</v>
      </c>
      <c r="AO12" s="30">
        <f>SUMIF($C$11:$AN$11,"Ind",C12:AN12)</f>
        <v>10132.425000000001</v>
      </c>
      <c r="AP12" s="30">
        <f>SUMIF($C$11:$AN$11,"I.Mad",C12:AN12)</f>
        <v>661.1</v>
      </c>
      <c r="AQ12" s="30">
        <f>SUM(AO12:AP12)</f>
        <v>10793.525000000001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>
        <v>13</v>
      </c>
      <c r="H13" s="30" t="s">
        <v>34</v>
      </c>
      <c r="I13" s="30">
        <v>48</v>
      </c>
      <c r="J13" s="30">
        <v>13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>
        <v>1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8</v>
      </c>
      <c r="AN13" s="30" t="s">
        <v>34</v>
      </c>
      <c r="AO13" s="30">
        <f>SUMIF($C$11:$AN$11,"Ind*",C13:AN13)</f>
        <v>70</v>
      </c>
      <c r="AP13" s="30">
        <f>SUMIF($C$11:$AN$11,"I.Mad",C13:AN13)</f>
        <v>13</v>
      </c>
      <c r="AQ13" s="30">
        <f>SUM(AO13:AP13)</f>
        <v>83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>
        <v>9</v>
      </c>
      <c r="H14" s="30" t="s">
        <v>34</v>
      </c>
      <c r="I14" s="30">
        <v>19</v>
      </c>
      <c r="J14" s="30">
        <v>8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>
        <v>1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6</v>
      </c>
      <c r="AN14" s="30" t="s">
        <v>34</v>
      </c>
      <c r="AO14" s="30">
        <f>SUMIF($C$11:$AN$11,"Ind*",C14:AN14)</f>
        <v>35</v>
      </c>
      <c r="AP14" s="30">
        <f>SUMIF($C$11:$AN$11,"I.Mad",C14:AN14)</f>
        <v>8</v>
      </c>
      <c r="AQ14" s="30">
        <f>SUM(AO14:AP14)</f>
        <v>43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12.916232939183116</v>
      </c>
      <c r="H15" s="30" t="s">
        <v>34</v>
      </c>
      <c r="I15" s="30">
        <v>5.4230247863544463</v>
      </c>
      <c r="J15" s="30">
        <v>2.5750718350122943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>
        <v>0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26.366958651154537</v>
      </c>
      <c r="AN15" s="30" t="s">
        <v>34</v>
      </c>
      <c r="AO15" s="30" t="s">
        <v>34</v>
      </c>
      <c r="AP15" s="30" t="s">
        <v>34</v>
      </c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12.5</v>
      </c>
      <c r="H16" s="36" t="s">
        <v>34</v>
      </c>
      <c r="I16" s="36">
        <v>15</v>
      </c>
      <c r="J16" s="36">
        <v>15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>
        <v>14.5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12.5</v>
      </c>
      <c r="AN16" s="36" t="s">
        <v>34</v>
      </c>
      <c r="AO16" s="36" t="s">
        <v>34</v>
      </c>
      <c r="AP16" s="36" t="s">
        <v>34</v>
      </c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43</v>
      </c>
      <c r="C25" s="42"/>
      <c r="D25" s="46"/>
      <c r="E25" s="42"/>
      <c r="F25" s="47"/>
      <c r="G25" s="42"/>
      <c r="H25" s="42"/>
      <c r="I25" s="42">
        <v>28.91</v>
      </c>
      <c r="J25" s="42">
        <v>1.25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28.91</v>
      </c>
      <c r="AP25" s="30">
        <f t="shared" si="1"/>
        <v>1.25</v>
      </c>
      <c r="AQ25" s="42">
        <f t="shared" si="2"/>
        <v>30.16</v>
      </c>
      <c r="AT25" s="34"/>
      <c r="AU25" s="34"/>
      <c r="AV25" s="34"/>
    </row>
    <row r="26" spans="2:48" ht="50.25" customHeight="1" x14ac:dyDescent="0.55000000000000004">
      <c r="B26" s="45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2690.145</v>
      </c>
      <c r="H41" s="42">
        <f t="shared" si="3"/>
        <v>0</v>
      </c>
      <c r="I41" s="42">
        <f t="shared" si="3"/>
        <v>5899.58</v>
      </c>
      <c r="J41" s="42">
        <f t="shared" si="3"/>
        <v>662.35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306.58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1265.03</v>
      </c>
      <c r="AN41" s="42">
        <f t="shared" si="3"/>
        <v>0</v>
      </c>
      <c r="AO41" s="42">
        <f>SUM(AO12,AO18,AO24:AO37)</f>
        <v>10161.335000000001</v>
      </c>
      <c r="AP41" s="42">
        <f>SUM(AP12,AP18,AP24:AP37)</f>
        <v>662.35</v>
      </c>
      <c r="AQ41" s="42">
        <f t="shared" si="2"/>
        <v>10823.685000000001</v>
      </c>
    </row>
    <row r="42" spans="2:43" ht="50.25" customHeight="1" x14ac:dyDescent="0.55000000000000004">
      <c r="B42" s="29" t="s">
        <v>59</v>
      </c>
      <c r="C42" s="48"/>
      <c r="D42" s="48"/>
      <c r="E42" s="48"/>
      <c r="F42" s="36"/>
      <c r="G42" s="36">
        <v>18.100000000000001</v>
      </c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64</v>
      </c>
      <c r="C46" s="3"/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2021-07-09T12:41:03Z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