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14792B46-9F4B-4C9C-901C-654F66E71512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8" i="1" l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<sst xmlns="http://schemas.openxmlformats.org/spreadsheetml/2006/main" count="385" uniqueCount="69">
  <si>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</si>
  <si>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</si>
  <si>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</si>
  <si>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</si>
  <si>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</si>
  <si>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</si>
  <si>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</si>
  <si>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</si>
  <si>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</si>
  <si>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</si>
  <si>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</si>
  <si>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</si>
  <si>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</si>
  <si>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</si>
  <si>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</si>
  <si>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</si>
  <si>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</si>
  <si>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</si>
  <si>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</si>
  <si>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</si>
  <si>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</si>
  <si>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</si>
  <si>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</si>
  <si>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</si>
  <si>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</si>
  <si>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</si>
  <si>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</si>
  <si>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</si>
  <si>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</si>
  <si>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</si>
  <si>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</si>
  <si>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</si>
  <si>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</si>
  <si>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</si>
  <si>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</si>
  <si>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</si>
  <si>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</si>
  <si>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</si>
  <si>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</si>
  <si>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</si>
  <si>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</si>
  <si>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</si>
  <si>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</si>
  <si>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</si>
  <si>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</si>
  <si>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</si>
  <si>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</si>
  <si>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</si>
  <si>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</si>
  <si>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</si>
  <si>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</si>
  <si>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</si>
  <si>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</si>
  <si>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</si>
  <si>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</si>
  <si>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</si>
  <si>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</si>
  <si>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</si>
  <si>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</si>
  <si>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</si>
  <si>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</si>
  <si>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</si>
  <si>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</si>
  <si>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</si>
  <si>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</si>
  <si>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</si>
  <si>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</si>
  <si>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 xml:space="preserve">        Fecha  : 06/06/2022</t>
  </si>
  <si>
    <t>Callao, 07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</si>
</sst>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164" fontId="25" fillId="0" borderId="0" applyBorder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1" fillId="0" borderId="0"/>
  </cellStyleXfs>
  <cellXfs count="74">
    <xf numFmtId="0" fontId="0" fillId="0" borderId="0" xfId="0"/>
    <xf numFmtId="0" fontId="4" fillId="0" borderId="0" xfId="0" applyFont="1"/>
    <xf numFmtId="0" fontId="5" fillId="0" borderId="0" xfId="8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5" fillId="0" borderId="0" xfId="0" applyFont="1" applyBorder="1" applyAlignment="1"/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10">
    <cellStyle name="Estilo 1" xfId="1" xr:uid="{00000000-0005-0000-0000-000000000000}"/>
    <cellStyle name="Euro" xfId="2" xr:uid="{00000000-0005-0000-0000-000001000000}"/>
    <cellStyle name="Excel Built-in Explanatory Text" xfId="8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5" zoomScaleNormal="25" workbookViewId="0">
      <selection activeCell="U11" sqref="U1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0" width="26.77734375" style="1" customWidth="1"/>
    <col min="11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1445</v>
      </c>
      <c r="G12" s="30">
        <v>8357.3970925219855</v>
      </c>
      <c r="H12" s="30">
        <v>179.83364928909953</v>
      </c>
      <c r="I12" s="30">
        <v>9422.36</v>
      </c>
      <c r="J12" s="30">
        <v>3288.73</v>
      </c>
      <c r="K12" s="30">
        <v>894.07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857.66000000000008</v>
      </c>
      <c r="AN12" s="30">
        <v>167.505</v>
      </c>
      <c r="AO12" s="30">
        <f>SUMIF($C$11:$AN$11,"Ind",C12:AN12)</f>
        <v>19531.487092521984</v>
      </c>
      <c r="AP12" s="30">
        <f>SUMIF($C$11:$AN$11,"I.Mad",C12:AN12)</f>
        <v>5081.0686492890991</v>
      </c>
      <c r="AQ12" s="30">
        <f>SUM(AO12:AP12)</f>
        <v>24612.555741811084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25</v>
      </c>
      <c r="G13" s="30">
        <v>41</v>
      </c>
      <c r="H13" s="30">
        <v>3</v>
      </c>
      <c r="I13" s="30">
        <v>86</v>
      </c>
      <c r="J13" s="30">
        <v>65</v>
      </c>
      <c r="K13" s="30">
        <v>6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7</v>
      </c>
      <c r="AN13" s="30">
        <v>2</v>
      </c>
      <c r="AO13" s="30">
        <f>SUMIF($C$11:$AN$11,"Ind*",C13:AN13)</f>
        <v>140</v>
      </c>
      <c r="AP13" s="30">
        <f>SUMIF($C$11:$AN$11,"I.Mad",C13:AN13)</f>
        <v>95</v>
      </c>
      <c r="AQ13" s="30">
        <f>SUM(AO13:AP13)</f>
        <v>235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>
        <v>8</v>
      </c>
      <c r="G14" s="30">
        <v>8</v>
      </c>
      <c r="H14" s="30">
        <v>1</v>
      </c>
      <c r="I14" s="30">
        <v>8</v>
      </c>
      <c r="J14" s="30">
        <v>9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>
        <v>1</v>
      </c>
      <c r="AO14" s="30">
        <f>SUMIF($C$11:$AN$11,"Ind*",C14:AN14)</f>
        <v>19</v>
      </c>
      <c r="AP14" s="30">
        <f>SUMIF($C$11:$AN$11,"I.Mad",C14:AN14)</f>
        <v>19</v>
      </c>
      <c r="AQ14" s="30">
        <f>SUM(AO14:AP14)</f>
        <v>38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>
        <v>51.058183377100541</v>
      </c>
      <c r="G15" s="30">
        <v>7.2948143574957047</v>
      </c>
      <c r="H15" s="30">
        <v>1.1834319526627222</v>
      </c>
      <c r="I15" s="30">
        <v>3.5673502257176422</v>
      </c>
      <c r="J15" s="30">
        <v>2.3550946828493577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29.769958641252888</v>
      </c>
      <c r="AN15" s="30">
        <v>27.777777777777775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10.5</v>
      </c>
      <c r="G16" s="36">
        <v>14</v>
      </c>
      <c r="H16" s="36">
        <v>14</v>
      </c>
      <c r="I16" s="36">
        <v>13.5</v>
      </c>
      <c r="J16" s="36">
        <v>13.5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>
        <v>13.01</v>
      </c>
      <c r="H25" s="42">
        <v>0.21445497630331756</v>
      </c>
      <c r="I25" s="42">
        <v>2.65</v>
      </c>
      <c r="J25" s="45">
        <v>4.37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15.66</v>
      </c>
      <c r="AP25" s="30">
        <f t="shared" si="1"/>
        <v>4.5844549763033173</v>
      </c>
      <c r="AQ25" s="42">
        <f t="shared" si="2"/>
        <v>20.244454976303317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1445</v>
      </c>
      <c r="G41" s="42">
        <f t="shared" si="3"/>
        <v>8370.4070925219858</v>
      </c>
      <c r="H41" s="42">
        <f t="shared" si="3"/>
        <v>180.04810426540286</v>
      </c>
      <c r="I41" s="42">
        <f t="shared" si="3"/>
        <v>9425.01</v>
      </c>
      <c r="J41" s="42">
        <f t="shared" si="3"/>
        <v>3293.1</v>
      </c>
      <c r="K41" s="42">
        <f t="shared" si="3"/>
        <v>894.07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857.66000000000008</v>
      </c>
      <c r="AN41" s="42">
        <f t="shared" si="3"/>
        <v>167.505</v>
      </c>
      <c r="AO41" s="42">
        <f>SUM(AO12,AO18,AO24:AO37)</f>
        <v>19547.147092521984</v>
      </c>
      <c r="AP41" s="42">
        <f>SUM(AP12,AP18,AP24:AP37)</f>
        <v>5085.6531042654024</v>
      </c>
      <c r="AQ41" s="42">
        <f t="shared" si="2"/>
        <v>24632.800196787386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2022-06-07T21:57:31Z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