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<sst xmlns="http://schemas.openxmlformats.org/spreadsheetml/2006/main" count="374" uniqueCount="70">
  <si>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</si>
  <si>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</si>
  <si>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</si>
  <si>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</si>
  <si>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</si>
  <si>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</si>
  <si>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</si>
  <si>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</si>
  <si>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</si>
  <si>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</si>
  <si>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</si>
  <si>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</si>
  <si>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</si>
  <si>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</si>
  <si>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</si>
  <si>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</si>
  <si>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</si>
  <si>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</si>
  <si>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</si>
  <si>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</si>
  <si>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</si>
  <si>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</si>
  <si>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</si>
  <si>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</si>
  <si>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</si>
  <si>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</si>
  <si>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</si>
  <si>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</si>
  <si>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</si>
  <si>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</si>
  <si>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</si>
  <si>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</si>
  <si>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</si>
  <si>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</si>
  <si>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</si>
  <si>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</si>
  <si>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</si>
  <si>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</si>
  <si>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</si>
  <si>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</si>
  <si>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</si>
  <si>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</si>
  <si>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</si>
  <si>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</si>
  <si>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</si>
  <si>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</si>
  <si>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</si>
  <si>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</si>
  <si>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</si>
  <si>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</si>
  <si>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</si>
  <si>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</si>
  <si>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</si>
  <si>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</si>
  <si>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</si>
  <si>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</si>
  <si>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</si>
  <si>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</si>
  <si>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</si>
  <si>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</si>
  <si>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</si>
  <si>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</si>
  <si>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</si>
  <si>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</si>
  <si>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</si>
  <si>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</si>
  <si>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07 de junio del 2021</t>
  </si>
  <si>
    <t xml:space="preserve">        Fecha  : 06/06/2021</t>
  </si>
  <si>
    <t>SM</t>
  </si>
  <si>
    <t>12.5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</si>
</sst>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M7" zoomScale="23" zoomScaleNormal="23" workbookViewId="0">
      <selection activeCell="AX24" sqref="AX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11823.189999999999</v>
      </c>
      <c r="H12" s="36">
        <v>4227.82</v>
      </c>
      <c r="I12" s="36">
        <v>9248.83</v>
      </c>
      <c r="J12" s="36">
        <v>808.5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617.43499999999995</v>
      </c>
      <c r="T12" s="36">
        <v>32.61</v>
      </c>
      <c r="U12" s="36">
        <v>150</v>
      </c>
      <c r="V12" s="36">
        <v>672</v>
      </c>
      <c r="W12" s="36">
        <v>1312.25</v>
      </c>
      <c r="X12" s="36">
        <v>0</v>
      </c>
      <c r="Y12" s="73">
        <v>5968.2460000000001</v>
      </c>
      <c r="Z12" s="36">
        <v>266.17999999999995</v>
      </c>
      <c r="AA12" s="36">
        <v>2835.6300000000006</v>
      </c>
      <c r="AB12" s="36">
        <v>0</v>
      </c>
      <c r="AC12" s="36">
        <v>1724.5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423.66</v>
      </c>
      <c r="AN12" s="36">
        <v>0</v>
      </c>
      <c r="AO12" s="36">
        <f>SUMIF($C$11:$AN$11,"Ind",C12:AN12)</f>
        <v>34103.741000000002</v>
      </c>
      <c r="AP12" s="36">
        <f>SUMIF($C$11:$AN$11,"I.Mad",C12:AN12)</f>
        <v>6007.11</v>
      </c>
      <c r="AQ12" s="36">
        <f>SUM(AO12:AP12)</f>
        <v>40110.851000000002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>
        <v>59</v>
      </c>
      <c r="H13" s="36">
        <v>61</v>
      </c>
      <c r="I13" s="36">
        <v>42</v>
      </c>
      <c r="J13" s="36">
        <v>13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>
        <v>4</v>
      </c>
      <c r="T13" s="36">
        <v>1</v>
      </c>
      <c r="U13" s="36">
        <v>1</v>
      </c>
      <c r="V13" s="36">
        <v>12</v>
      </c>
      <c r="W13" s="36">
        <v>12</v>
      </c>
      <c r="X13" s="36" t="s">
        <v>35</v>
      </c>
      <c r="Y13" s="73">
        <v>40</v>
      </c>
      <c r="Z13" s="36">
        <v>3</v>
      </c>
      <c r="AA13" s="36">
        <v>18</v>
      </c>
      <c r="AB13" s="36" t="s">
        <v>35</v>
      </c>
      <c r="AC13" s="36">
        <v>12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4</v>
      </c>
      <c r="AN13" s="36" t="s">
        <v>35</v>
      </c>
      <c r="AO13" s="36">
        <f>SUMIF($C$11:$AN$11,"Ind*",C13:AN13)</f>
        <v>192</v>
      </c>
      <c r="AP13" s="36">
        <f>SUMIF($C$11:$AN$11,"I.Mad",C13:AN13)</f>
        <v>90</v>
      </c>
      <c r="AQ13" s="36">
        <f>SUM(AO13:AP13)</f>
        <v>282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>
        <v>7</v>
      </c>
      <c r="H14" s="36">
        <v>3</v>
      </c>
      <c r="I14" s="36">
        <v>5</v>
      </c>
      <c r="J14" s="36">
        <v>9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>
        <v>3</v>
      </c>
      <c r="T14" s="36" t="s">
        <v>68</v>
      </c>
      <c r="U14" s="36" t="s">
        <v>68</v>
      </c>
      <c r="V14" s="36" t="s">
        <v>68</v>
      </c>
      <c r="W14" s="36">
        <v>9</v>
      </c>
      <c r="X14" s="36" t="s">
        <v>35</v>
      </c>
      <c r="Y14" s="73">
        <v>6</v>
      </c>
      <c r="Z14" s="36">
        <v>1</v>
      </c>
      <c r="AA14" s="36">
        <v>5</v>
      </c>
      <c r="AB14" s="36" t="s">
        <v>35</v>
      </c>
      <c r="AC14" s="36" t="s">
        <v>68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2</v>
      </c>
      <c r="AN14" s="36" t="s">
        <v>35</v>
      </c>
      <c r="AO14" s="36">
        <f>SUMIF($C$11:$AN$11,"Ind*",C14:AN14)</f>
        <v>37</v>
      </c>
      <c r="AP14" s="36">
        <f>SUMIF($C$11:$AN$11,"I.Mad",C14:AN14)</f>
        <v>13</v>
      </c>
      <c r="AQ14" s="36">
        <f>SUM(AO14:AP14)</f>
        <v>50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5.6730595612015682</v>
      </c>
      <c r="H15" s="36">
        <v>16.164921460247804</v>
      </c>
      <c r="I15" s="36">
        <v>19.780073872129481</v>
      </c>
      <c r="J15" s="36">
        <v>22.557134894792515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>
        <v>27.391273409980816</v>
      </c>
      <c r="T15" s="36" t="s">
        <v>35</v>
      </c>
      <c r="U15" s="36" t="s">
        <v>35</v>
      </c>
      <c r="V15" s="36" t="s">
        <v>35</v>
      </c>
      <c r="W15" s="36">
        <v>22.401125930321289</v>
      </c>
      <c r="X15" s="36" t="s">
        <v>35</v>
      </c>
      <c r="Y15" s="73">
        <v>17.866342168699465</v>
      </c>
      <c r="Z15" s="36">
        <v>52.32974910394266</v>
      </c>
      <c r="AA15" s="36">
        <v>30.809774246511505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26.10709774841872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13</v>
      </c>
      <c r="H16" s="42">
        <v>13</v>
      </c>
      <c r="I16" s="42">
        <v>12.5</v>
      </c>
      <c r="J16" s="42">
        <v>12.5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>
        <v>12.5</v>
      </c>
      <c r="T16" s="42" t="s">
        <v>35</v>
      </c>
      <c r="U16" s="42" t="s">
        <v>35</v>
      </c>
      <c r="V16" s="42" t="s">
        <v>35</v>
      </c>
      <c r="W16" s="42">
        <v>12.5</v>
      </c>
      <c r="X16" s="42" t="s">
        <v>35</v>
      </c>
      <c r="Y16" s="74">
        <v>12.5</v>
      </c>
      <c r="Z16" s="42" t="s">
        <v>69</v>
      </c>
      <c r="AA16" s="42">
        <v>12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0</v>
      </c>
      <c r="G41" s="48">
        <f t="shared" si="3"/>
        <v>11823.189999999999</v>
      </c>
      <c r="H41" s="48">
        <f t="shared" si="3"/>
        <v>4227.82</v>
      </c>
      <c r="I41" s="48">
        <f t="shared" si="3"/>
        <v>9248.83</v>
      </c>
      <c r="J41" s="48">
        <f t="shared" si="3"/>
        <v>808.5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617.43499999999995</v>
      </c>
      <c r="T41" s="48">
        <f t="shared" si="3"/>
        <v>32.61</v>
      </c>
      <c r="U41" s="48">
        <f t="shared" si="3"/>
        <v>150</v>
      </c>
      <c r="V41" s="48">
        <f t="shared" si="3"/>
        <v>672</v>
      </c>
      <c r="W41" s="48">
        <f t="shared" si="3"/>
        <v>1312.25</v>
      </c>
      <c r="X41" s="48">
        <f t="shared" si="3"/>
        <v>0</v>
      </c>
      <c r="Y41" s="48">
        <f t="shared" si="3"/>
        <v>5968.2460000000001</v>
      </c>
      <c r="Z41" s="48">
        <f t="shared" si="3"/>
        <v>266.17999999999995</v>
      </c>
      <c r="AA41" s="48">
        <f t="shared" si="3"/>
        <v>2835.6300000000006</v>
      </c>
      <c r="AB41" s="48">
        <f t="shared" si="3"/>
        <v>0</v>
      </c>
      <c r="AC41" s="48">
        <f t="shared" si="3"/>
        <v>1724.5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423.66</v>
      </c>
      <c r="AN41" s="48">
        <f t="shared" si="3"/>
        <v>0</v>
      </c>
      <c r="AO41" s="48">
        <f>SUM(AO12,AO18,AO24:AO37)</f>
        <v>34103.741000000002</v>
      </c>
      <c r="AP41" s="48">
        <f>SUM(AP12,AP18,AP24:AP37)</f>
        <v>6007.11</v>
      </c>
      <c r="AQ41" s="48">
        <f t="shared" si="2"/>
        <v>40110.851000000002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18.399999999999999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2021-06-07T17:29:55Z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