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Junio\porc junio\"/>
    </mc:Choice>
  </mc:AlternateContent>
  <bookViews>
    <workbookView xWindow="0" yWindow="0" windowWidth="19200" windowHeight="1099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Q36" i="5"/>
  <c r="AP36" i="5"/>
  <c r="AO36" i="5"/>
  <c r="AP35" i="5"/>
  <c r="AO35" i="5"/>
  <c r="AQ35" i="5"/>
  <c r="AQ34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4" i="5"/>
  <c r="AO24" i="5"/>
  <c r="AQ24" i="5" s="1"/>
  <c r="AQ20" i="5"/>
  <c r="AP20" i="5"/>
  <c r="AO20" i="5"/>
  <c r="AQ19" i="5"/>
  <c r="AP19" i="5"/>
  <c r="AO19" i="5"/>
  <c r="AP18" i="5"/>
  <c r="AO18" i="5"/>
  <c r="AQ18" i="5" s="1"/>
  <c r="AP14" i="5"/>
  <c r="AO14" i="5"/>
  <c r="AP13" i="5"/>
  <c r="AO13" i="5"/>
  <c r="AP12" i="5"/>
  <c r="AO12" i="5"/>
  <c r="AQ28" i="5" l="1"/>
  <c r="AQ30" i="5"/>
  <c r="AQ27" i="5"/>
  <c r="AQ29" i="5"/>
  <c r="AQ33" i="5"/>
  <c r="AQ32" i="5"/>
  <c r="AQ31" i="5"/>
  <c r="AQ26" i="5"/>
  <c r="AQ13" i="5"/>
  <c r="AQ12" i="5"/>
  <c r="AQ14" i="5"/>
  <c r="AP38" i="5"/>
  <c r="AM38" i="5" l="1"/>
  <c r="AO25" i="5"/>
  <c r="AO38" i="5" l="1"/>
  <c r="AQ38" i="5" s="1"/>
  <c r="AQ25" i="5"/>
</calcChain>
</file>

<file path=xl/sharedStrings.xml><?xml version="1.0" encoding="utf-8"?>
<sst xmlns="http://schemas.openxmlformats.org/spreadsheetml/2006/main" count="354" uniqueCount="67">
  <si>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</si>
  <si>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</si>
  <si>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</si>
  <si>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</si>
  <si>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</si>
  <si>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</si>
  <si>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</si>
  <si>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</si>
  <si>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</si>
  <si>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</si>
  <si>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</si>
  <si>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</si>
  <si>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</si>
  <si>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</si>
  <si>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</si>
  <si>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</si>
  <si>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</si>
  <si>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</si>
  <si>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</si>
  <si>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</si>
  <si>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</si>
  <si>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</si>
  <si>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</si>
  <si>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</si>
  <si>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</si>
  <si>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</si>
  <si>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</si>
  <si>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</si>
  <si>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</si>
  <si>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</si>
  <si>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</si>
  <si>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</si>
  <si>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</si>
  <si>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</si>
  <si>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</si>
  <si>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</si>
  <si>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</si>
  <si>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</si>
  <si>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</si>
  <si>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</si>
  <si>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</si>
  <si>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</si>
  <si>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</si>
  <si>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</si>
  <si>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</si>
  <si>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</si>
  <si>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</si>
  <si>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</si>
  <si>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</si>
  <si>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</si>
  <si>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</si>
  <si>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</si>
  <si>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</si>
  <si>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</si>
  <si>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</si>
  <si>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</si>
  <si>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</si>
  <si>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</si>
  <si>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GCQ/mfm/due/jsr</t>
  </si>
  <si>
    <t>MERLUZA</t>
  </si>
  <si>
    <t>POTA</t>
  </si>
  <si>
    <t>R.M.Nº 003-2015-PRODUCE, R.M.N°056-2015 PRODUCE, R.M.N°078-2015 PRODUCE, R.M.N°082-2015 PRODUCE, R.M.N°098-2015 PRODUCE,R.M.N°176-2015 PRODUCE,  R.M.N°177-2015 PRODUCE</t>
  </si>
  <si>
    <t>S/M</t>
  </si>
  <si>
    <t>Callao, 08 de junio del 2015</t>
  </si>
  <si>
    <t>Callao</t>
  </si>
  <si>
    <t xml:space="preserve">        Fecha  : 06/06/2015</t>
  </si>
  <si>
    <t>13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</si>
</sst>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9" applyNumberFormat="1" applyFont="1" applyBorder="1" applyAlignment="1">
      <alignment horizontal="center"/>
    </xf>
    <xf numFmtId="1" fontId="11" fillId="0" borderId="0" xfId="9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9" applyNumberFormat="1" applyFont="1" applyFill="1" applyBorder="1" applyProtection="1">
      <protection locked="0"/>
    </xf>
    <xf numFmtId="1" fontId="18" fillId="0" borderId="0" xfId="9" applyNumberFormat="1" applyFont="1" applyFill="1" applyBorder="1" applyAlignment="1" applyProtection="1">
      <protection locked="0"/>
    </xf>
    <xf numFmtId="1" fontId="18" fillId="0" borderId="0" xfId="9" applyNumberFormat="1" applyFont="1" applyFill="1" applyBorder="1" applyAlignment="1" applyProtection="1">
      <alignment horizontal="right"/>
      <protection locked="0"/>
    </xf>
    <xf numFmtId="1" fontId="18" fillId="0" borderId="0" xfId="9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0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2" fontId="15" fillId="0" borderId="5" xfId="0" applyNumberFormat="1" applyFont="1" applyBorder="1" applyAlignment="1">
      <alignment horizontal="center"/>
    </xf>
    <xf numFmtId="1" fontId="28" fillId="0" borderId="0" xfId="9" applyNumberFormat="1" applyFont="1" applyBorder="1" applyAlignment="1">
      <alignment horizontal="center"/>
    </xf>
    <xf numFmtId="1" fontId="28" fillId="0" borderId="0" xfId="9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11">
    <cellStyle name="Euro" xfId="1"/>
    <cellStyle name="Hipervínculo 2" xfId="2"/>
    <cellStyle name="Millares 2" xfId="3"/>
    <cellStyle name="Normal" xfId="0" builtinId="0"/>
    <cellStyle name="Normal 2 2" xfId="4"/>
    <cellStyle name="Normal 2 3" xfId="5"/>
    <cellStyle name="Normal 3 2" xfId="6"/>
    <cellStyle name="Normal 3 3" xfId="7"/>
    <cellStyle name="Normal 4" xfId="8"/>
    <cellStyle name="Normal_buscando error2" xfId="9"/>
    <cellStyle name="Normal_D_S_M9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8"/>
  <sheetViews>
    <sheetView tabSelected="1" topLeftCell="E1" zoomScale="25" zoomScaleNormal="39" workbookViewId="0">
      <selection activeCell="S33" sqref="S3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20" width="30.7109375" style="2" customWidth="1"/>
    <col min="21" max="21" width="19.28515625" style="2" customWidth="1"/>
    <col min="22" max="22" width="21.5703125" style="2" customWidth="1"/>
    <col min="23" max="23" width="21.85546875" style="2" customWidth="1"/>
    <col min="24" max="24" width="22.7109375" style="2" customWidth="1"/>
    <col min="25" max="26" width="19.85546875" style="2" customWidth="1"/>
    <col min="27" max="27" width="20.85546875" style="2" customWidth="1"/>
    <col min="28" max="28" width="19.28515625" style="2" customWidth="1"/>
    <col min="29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55</v>
      </c>
    </row>
    <row r="2" spans="2:48" ht="30" x14ac:dyDescent="0.4">
      <c r="B2" s="96" t="s">
        <v>56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42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65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16" t="s">
        <v>8</v>
      </c>
      <c r="N10" s="117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64</v>
      </c>
      <c r="Z10" s="112"/>
      <c r="AA10" s="125" t="s">
        <v>43</v>
      </c>
      <c r="AB10" s="126"/>
      <c r="AC10" s="124" t="s">
        <v>14</v>
      </c>
      <c r="AD10" s="112"/>
      <c r="AE10" s="124" t="s">
        <v>50</v>
      </c>
      <c r="AF10" s="112"/>
      <c r="AG10" s="124" t="s">
        <v>51</v>
      </c>
      <c r="AH10" s="112"/>
      <c r="AI10" s="124" t="s">
        <v>41</v>
      </c>
      <c r="AJ10" s="112"/>
      <c r="AK10" s="124" t="s">
        <v>52</v>
      </c>
      <c r="AL10" s="112"/>
      <c r="AM10" s="111" t="s">
        <v>53</v>
      </c>
      <c r="AN10" s="112"/>
      <c r="AO10" s="122" t="s">
        <v>15</v>
      </c>
      <c r="AP10" s="123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150</v>
      </c>
      <c r="R12" s="53">
        <v>360</v>
      </c>
      <c r="S12" s="53">
        <v>360</v>
      </c>
      <c r="T12" s="53">
        <v>65</v>
      </c>
      <c r="U12" s="53">
        <v>200</v>
      </c>
      <c r="V12" s="53">
        <v>0</v>
      </c>
      <c r="W12" s="53">
        <v>2660</v>
      </c>
      <c r="X12" s="53">
        <v>300</v>
      </c>
      <c r="Y12" s="53">
        <v>1167</v>
      </c>
      <c r="Z12" s="53">
        <v>0</v>
      </c>
      <c r="AA12" s="53">
        <v>830</v>
      </c>
      <c r="AB12" s="53">
        <v>0</v>
      </c>
      <c r="AC12" s="53">
        <v>7464.9999999999991</v>
      </c>
      <c r="AD12" s="53">
        <v>0</v>
      </c>
      <c r="AE12" s="53">
        <v>1197</v>
      </c>
      <c r="AF12" s="53">
        <v>24</v>
      </c>
      <c r="AG12" s="53">
        <v>493</v>
      </c>
      <c r="AH12" s="53">
        <v>0</v>
      </c>
      <c r="AI12" s="53">
        <v>0</v>
      </c>
      <c r="AJ12" s="53">
        <v>0</v>
      </c>
      <c r="AK12" s="53">
        <v>2546</v>
      </c>
      <c r="AL12" s="53">
        <v>0</v>
      </c>
      <c r="AM12" s="53">
        <v>2764</v>
      </c>
      <c r="AN12" s="53">
        <v>72</v>
      </c>
      <c r="AO12" s="54">
        <f>SUMIF($C$11:$AN$11,"I.Mad",B12:AM12)</f>
        <v>19832</v>
      </c>
      <c r="AP12" s="54">
        <f>SUMIF($C$11:$AN$11,"I.Mad",C12:AN12)</f>
        <v>821</v>
      </c>
      <c r="AQ12" s="54">
        <f>SUM(AO12:AP12)</f>
        <v>20653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>
        <v>2</v>
      </c>
      <c r="R13" s="55">
        <v>10</v>
      </c>
      <c r="S13" s="55">
        <v>2</v>
      </c>
      <c r="T13" s="55">
        <v>3</v>
      </c>
      <c r="U13" s="55">
        <v>1</v>
      </c>
      <c r="V13" s="55" t="s">
        <v>21</v>
      </c>
      <c r="W13" s="55">
        <v>8</v>
      </c>
      <c r="X13" s="55">
        <v>5</v>
      </c>
      <c r="Y13" s="55">
        <v>8</v>
      </c>
      <c r="Z13" s="55" t="s">
        <v>21</v>
      </c>
      <c r="AA13" s="55">
        <v>3</v>
      </c>
      <c r="AB13" s="55" t="s">
        <v>21</v>
      </c>
      <c r="AC13" s="55">
        <v>30</v>
      </c>
      <c r="AD13" s="55" t="s">
        <v>21</v>
      </c>
      <c r="AE13" s="55">
        <v>11</v>
      </c>
      <c r="AF13" s="55">
        <v>2</v>
      </c>
      <c r="AG13" s="55">
        <v>7</v>
      </c>
      <c r="AH13" s="55" t="s">
        <v>21</v>
      </c>
      <c r="AI13" s="55" t="s">
        <v>21</v>
      </c>
      <c r="AJ13" s="55" t="s">
        <v>21</v>
      </c>
      <c r="AK13" s="55">
        <v>19</v>
      </c>
      <c r="AL13" s="55" t="s">
        <v>21</v>
      </c>
      <c r="AM13" s="55">
        <v>23</v>
      </c>
      <c r="AN13" s="55">
        <v>1</v>
      </c>
      <c r="AO13" s="54">
        <f>SUMIF($C$11:$AN$11,"Ind",C13:AN13)</f>
        <v>114</v>
      </c>
      <c r="AP13" s="54">
        <f>SUMIF($C$11:$AN$11,"I.Mad",C13:AN13)</f>
        <v>21</v>
      </c>
      <c r="AQ13" s="54">
        <f>SUM(AO13:AP13)</f>
        <v>135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>
        <v>1</v>
      </c>
      <c r="R14" s="55">
        <v>6</v>
      </c>
      <c r="S14" s="55">
        <v>2</v>
      </c>
      <c r="T14" s="55">
        <v>1</v>
      </c>
      <c r="U14" s="55">
        <v>1</v>
      </c>
      <c r="V14" s="55" t="s">
        <v>21</v>
      </c>
      <c r="W14" s="55">
        <v>5</v>
      </c>
      <c r="X14" s="55" t="s">
        <v>62</v>
      </c>
      <c r="Y14" s="55">
        <v>5</v>
      </c>
      <c r="Z14" s="55" t="s">
        <v>21</v>
      </c>
      <c r="AA14" s="55">
        <v>1</v>
      </c>
      <c r="AB14" s="55" t="s">
        <v>21</v>
      </c>
      <c r="AC14" s="55">
        <v>6</v>
      </c>
      <c r="AD14" s="55" t="s">
        <v>21</v>
      </c>
      <c r="AE14" s="55">
        <v>3</v>
      </c>
      <c r="AF14" s="55">
        <v>1</v>
      </c>
      <c r="AG14" s="55">
        <v>4</v>
      </c>
      <c r="AH14" s="55" t="s">
        <v>21</v>
      </c>
      <c r="AI14" s="55" t="s">
        <v>21</v>
      </c>
      <c r="AJ14" s="55" t="s">
        <v>21</v>
      </c>
      <c r="AK14" s="55">
        <v>7</v>
      </c>
      <c r="AL14" s="55" t="s">
        <v>21</v>
      </c>
      <c r="AM14" s="55">
        <v>4</v>
      </c>
      <c r="AN14" s="55" t="s">
        <v>62</v>
      </c>
      <c r="AO14" s="54">
        <f>SUMIF($C$11:$AN$11,"Ind",C14:AN14)</f>
        <v>39</v>
      </c>
      <c r="AP14" s="54">
        <f>SUMIF($C$11:$AN$11,"I.Mad",C14:AN14)</f>
        <v>8</v>
      </c>
      <c r="AQ14" s="54">
        <f>SUM(AO14:AP14)</f>
        <v>47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>
        <v>3.1</v>
      </c>
      <c r="R15" s="55">
        <v>7</v>
      </c>
      <c r="S15" s="55">
        <v>46.9</v>
      </c>
      <c r="T15" s="55">
        <v>24.2</v>
      </c>
      <c r="U15" s="55">
        <v>0</v>
      </c>
      <c r="V15" s="55" t="s">
        <v>21</v>
      </c>
      <c r="W15" s="55">
        <v>25</v>
      </c>
      <c r="X15" s="61" t="s">
        <v>21</v>
      </c>
      <c r="Y15" s="55">
        <v>32</v>
      </c>
      <c r="Z15" s="55" t="s">
        <v>21</v>
      </c>
      <c r="AA15" s="55">
        <v>3</v>
      </c>
      <c r="AB15" s="55" t="s">
        <v>21</v>
      </c>
      <c r="AC15" s="55">
        <v>15.76</v>
      </c>
      <c r="AD15" s="55" t="s">
        <v>21</v>
      </c>
      <c r="AE15" s="55">
        <v>33.4</v>
      </c>
      <c r="AF15" s="55">
        <v>25.52</v>
      </c>
      <c r="AG15" s="55">
        <v>28.8</v>
      </c>
      <c r="AH15" s="55" t="s">
        <v>21</v>
      </c>
      <c r="AI15" s="55" t="s">
        <v>21</v>
      </c>
      <c r="AJ15" s="55" t="s">
        <v>21</v>
      </c>
      <c r="AK15" s="55">
        <v>12.79</v>
      </c>
      <c r="AL15" s="55" t="s">
        <v>21</v>
      </c>
      <c r="AM15" s="55">
        <v>11.28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>
        <v>13</v>
      </c>
      <c r="R16" s="61">
        <v>13</v>
      </c>
      <c r="S16" s="61" t="s">
        <v>66</v>
      </c>
      <c r="T16" s="61" t="s">
        <v>66</v>
      </c>
      <c r="U16" s="61">
        <v>13.5</v>
      </c>
      <c r="V16" s="61" t="s">
        <v>21</v>
      </c>
      <c r="W16" s="61">
        <v>12.5</v>
      </c>
      <c r="X16" s="61" t="s">
        <v>21</v>
      </c>
      <c r="Y16" s="61">
        <v>12</v>
      </c>
      <c r="Z16" s="61" t="s">
        <v>21</v>
      </c>
      <c r="AA16" s="61">
        <v>13</v>
      </c>
      <c r="AB16" s="61" t="s">
        <v>21</v>
      </c>
      <c r="AC16" s="61">
        <v>12.5</v>
      </c>
      <c r="AD16" s="61" t="s">
        <v>21</v>
      </c>
      <c r="AE16" s="61">
        <v>12</v>
      </c>
      <c r="AF16" s="61">
        <v>12</v>
      </c>
      <c r="AG16" s="61">
        <v>12</v>
      </c>
      <c r="AH16" s="61" t="s">
        <v>21</v>
      </c>
      <c r="AI16" s="61" t="s">
        <v>21</v>
      </c>
      <c r="AJ16" s="61" t="s">
        <v>21</v>
      </c>
      <c r="AK16" s="61">
        <v>12.5</v>
      </c>
      <c r="AL16" s="61" t="s">
        <v>21</v>
      </c>
      <c r="AM16" s="61">
        <v>12.5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>
        <v>3.3</v>
      </c>
      <c r="R25" s="75">
        <v>2.2000000000000002</v>
      </c>
      <c r="S25" s="58"/>
      <c r="T25" s="58"/>
      <c r="U25" s="58"/>
      <c r="V25" s="58"/>
      <c r="W25" s="58"/>
      <c r="X25" s="58"/>
      <c r="Y25" s="100"/>
      <c r="Z25" s="10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3.3</v>
      </c>
      <c r="AP25" s="58">
        <f>SUMIF($C$11:$AN$11,"I.Mad",C25:AN25)</f>
        <v>2.2000000000000002</v>
      </c>
      <c r="AQ25" s="58">
        <f>SUM(AO25:AP25)</f>
        <v>5.5</v>
      </c>
      <c r="AT25" s="20"/>
      <c r="AU25" s="20"/>
      <c r="AV25" s="20"/>
    </row>
    <row r="26" spans="2:48" ht="50.25" customHeight="1" x14ac:dyDescent="0.55000000000000004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153.30000000000001</v>
      </c>
      <c r="R38" s="58">
        <f t="shared" si="3"/>
        <v>362.2</v>
      </c>
      <c r="S38" s="58">
        <f t="shared" si="3"/>
        <v>360</v>
      </c>
      <c r="T38" s="58">
        <f t="shared" si="3"/>
        <v>65</v>
      </c>
      <c r="U38" s="58">
        <f t="shared" si="3"/>
        <v>200</v>
      </c>
      <c r="V38" s="58">
        <f t="shared" si="3"/>
        <v>0</v>
      </c>
      <c r="W38" s="58">
        <f t="shared" si="3"/>
        <v>2660</v>
      </c>
      <c r="X38" s="58">
        <f t="shared" si="3"/>
        <v>300</v>
      </c>
      <c r="Y38" s="58">
        <f>+SUM(Y12,Y18,Y24:Y37)</f>
        <v>1167</v>
      </c>
      <c r="Z38" s="58">
        <f>+SUM(Z12,Z18,Z24:Z37)</f>
        <v>0</v>
      </c>
      <c r="AA38" s="58">
        <f>+SUM(AA12,AA18,AA24:AA37)</f>
        <v>830</v>
      </c>
      <c r="AB38" s="58">
        <f t="shared" ref="AB38:AN38" si="4">+SUM(AB12,AB18,AB24:AB37)</f>
        <v>0</v>
      </c>
      <c r="AC38" s="58">
        <f>+SUM(AC12,AC18,AC24:AC37)</f>
        <v>7464.9999999999991</v>
      </c>
      <c r="AD38" s="58">
        <f t="shared" si="4"/>
        <v>0</v>
      </c>
      <c r="AE38" s="58">
        <f t="shared" si="4"/>
        <v>1197</v>
      </c>
      <c r="AF38" s="58">
        <f t="shared" si="4"/>
        <v>24</v>
      </c>
      <c r="AG38" s="58">
        <f t="shared" si="4"/>
        <v>493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2546</v>
      </c>
      <c r="AL38" s="58">
        <f t="shared" si="4"/>
        <v>0</v>
      </c>
      <c r="AM38" s="58">
        <f>+SUM(AM12,AM18,AM24:AM37)</f>
        <v>2764</v>
      </c>
      <c r="AN38" s="58">
        <f t="shared" si="4"/>
        <v>72</v>
      </c>
      <c r="AO38" s="58">
        <f>SUM(AO12,AO18,AO24:AO37)</f>
        <v>19835.3</v>
      </c>
      <c r="AP38" s="58">
        <f>SUM(AP12,AP18,AP24:AP37)</f>
        <v>823.2</v>
      </c>
      <c r="AQ38" s="58">
        <f>SUM(AO38:AP38)</f>
        <v>20658.5</v>
      </c>
    </row>
    <row r="39" spans="2:43" ht="50.25" customHeight="1" x14ac:dyDescent="0.55000000000000004">
      <c r="B39" s="84" t="s">
        <v>44</v>
      </c>
      <c r="C39" s="25"/>
      <c r="D39" s="25"/>
      <c r="E39" s="25"/>
      <c r="F39" s="60"/>
      <c r="G39" s="94">
        <v>21.2</v>
      </c>
      <c r="H39" s="94"/>
      <c r="I39" s="94">
        <v>22.3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>
        <v>18.5</v>
      </c>
      <c r="AF39" s="35"/>
      <c r="AG39" s="60">
        <v>18.7</v>
      </c>
      <c r="AH39" s="35"/>
      <c r="AI39" s="35"/>
      <c r="AJ39" s="35"/>
      <c r="AK39" s="60"/>
      <c r="AL39" s="60"/>
      <c r="AM39" s="94">
        <v>17</v>
      </c>
      <c r="AN39" s="35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10"/>
      <c r="E45" s="99"/>
      <c r="F45" s="109"/>
      <c r="G45" s="99"/>
      <c r="H45" s="99"/>
      <c r="I45" s="99"/>
      <c r="J45" s="101"/>
      <c r="K45" s="102"/>
      <c r="L45" s="102"/>
      <c r="M45" s="102"/>
      <c r="N45" s="102"/>
      <c r="O45" s="103"/>
      <c r="P45" s="104"/>
      <c r="Q45" s="105"/>
      <c r="R45" s="106"/>
      <c r="S45" s="107"/>
      <c r="T45" s="106"/>
      <c r="U45" s="108"/>
      <c r="V45" s="106"/>
      <c r="W45" s="106"/>
      <c r="X45" s="107"/>
      <c r="Y45" s="106"/>
      <c r="Z45" s="106"/>
      <c r="AA45" s="106"/>
      <c r="AB45" s="106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  <row r="58" spans="13:30" x14ac:dyDescent="0.35">
      <c r="V58" s="2" t="s">
        <v>0</v>
      </c>
    </row>
  </sheetData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B4:AQ4"/>
    <mergeCell ref="B5:AQ5"/>
    <mergeCell ref="AM6:AQ6"/>
    <mergeCell ref="AO7:AQ7"/>
    <mergeCell ref="AO8:AQ8"/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rgalvez</cp:lastModifiedBy>
  <cp:lastPrinted>2015-05-19T20:15:03Z</cp:lastPrinted>
  <dcterms:created xsi:type="dcterms:W3CDTF">2008-10-21T17:58:04Z</dcterms:created>
  <dcterms:modified xsi:type="dcterms:W3CDTF">2015-06-08T17:27:58Z</dcterms:modified>
</cp:coreProperties>
</file>