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<sst xmlns="http://schemas.openxmlformats.org/spreadsheetml/2006/main" count="352" uniqueCount="68">
  <si>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</si>
  <si>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</si>
  <si>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</si>
  <si>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</si>
  <si>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</si>
  <si>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</si>
  <si>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</si>
  <si>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</si>
  <si>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</si>
  <si>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</si>
  <si>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</si>
  <si>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</si>
  <si>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</si>
  <si>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</si>
  <si>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</si>
  <si>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</si>
  <si>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</si>
  <si>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</si>
  <si>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</si>
  <si>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</si>
  <si>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</si>
  <si>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</si>
  <si>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</si>
  <si>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</si>
  <si>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</si>
  <si>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</si>
  <si>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</si>
  <si>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</si>
  <si>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</si>
  <si>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</si>
  <si>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</si>
  <si>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</si>
  <si>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</si>
  <si>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</si>
  <si>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</si>
  <si>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</si>
  <si>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</si>
  <si>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</si>
  <si>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</si>
  <si>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</si>
  <si>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</si>
  <si>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</si>
  <si>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</si>
  <si>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</si>
  <si>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</si>
  <si>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</si>
  <si>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</si>
  <si>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</si>
  <si>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</si>
  <si>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</si>
  <si>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</si>
  <si>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</si>
  <si>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</si>
  <si>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</si>
  <si>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</si>
  <si>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</si>
  <si>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</si>
  <si>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</si>
  <si>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</si>
  <si>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</si>
  <si>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</si>
  <si>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</si>
  <si>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</si>
  <si>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>R.M.N°008-2024-PRODUCE, R.M.N°059-2024-PRODUCE</t>
  </si>
  <si>
    <t xml:space="preserve">           Atención: Sr. Sergio Gonzalez Guerrero</t>
  </si>
  <si>
    <t xml:space="preserve">CIFRAS PRELIMINARES \ PARA USO CIENTÍFICO  </t>
  </si>
  <si>
    <t xml:space="preserve">        Fecha  : 06/05/2024</t>
  </si>
  <si>
    <t>Callao,07 de mayo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</si>
</sst>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Q1" zoomScale="22" zoomScaleNormal="22" workbookViewId="0">
      <selection activeCell="AY30" sqref="AY30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50" ht="28.2" x14ac:dyDescent="0.5">
      <c r="B9" s="4" t="s">
        <v>6</v>
      </c>
      <c r="C9" s="10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1076.9649999999999</v>
      </c>
      <c r="F12" s="24">
        <v>2194.36</v>
      </c>
      <c r="G12" s="24">
        <v>8946.1849999999995</v>
      </c>
      <c r="H12" s="24">
        <v>7946.27</v>
      </c>
      <c r="I12" s="24">
        <v>3342.23</v>
      </c>
      <c r="J12" s="24">
        <v>3929.49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1421.2</v>
      </c>
      <c r="R12" s="24">
        <v>0</v>
      </c>
      <c r="S12" s="24">
        <v>377.85</v>
      </c>
      <c r="T12" s="24">
        <v>0</v>
      </c>
      <c r="U12" s="24">
        <v>347.745</v>
      </c>
      <c r="V12" s="24">
        <v>294.33499999999998</v>
      </c>
      <c r="W12" s="24">
        <v>1872.1949999999999</v>
      </c>
      <c r="X12" s="24">
        <v>125.59</v>
      </c>
      <c r="Y12" s="24">
        <v>4174.4949999999999</v>
      </c>
      <c r="Z12" s="24">
        <v>1583.0250000000001</v>
      </c>
      <c r="AA12" s="24">
        <v>3497.57</v>
      </c>
      <c r="AB12" s="24">
        <v>0</v>
      </c>
      <c r="AC12" s="24">
        <v>1224.4449999999999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26280.880000000001</v>
      </c>
      <c r="AP12" s="24">
        <f>SUMIF($C$11:$AN$11,"I.Mad",C12:AN12)</f>
        <v>16073.07</v>
      </c>
      <c r="AQ12" s="24">
        <f>SUM(AO12:AP12)</f>
        <v>42353.95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>
        <v>4</v>
      </c>
      <c r="F13" s="24">
        <v>37</v>
      </c>
      <c r="G13" s="24">
        <v>43</v>
      </c>
      <c r="H13" s="24">
        <v>113</v>
      </c>
      <c r="I13" s="24">
        <v>16</v>
      </c>
      <c r="J13" s="24">
        <v>128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17</v>
      </c>
      <c r="R13" s="24" t="s">
        <v>33</v>
      </c>
      <c r="S13" s="24">
        <v>7</v>
      </c>
      <c r="T13" s="24" t="s">
        <v>33</v>
      </c>
      <c r="U13" s="24">
        <v>5</v>
      </c>
      <c r="V13" s="24">
        <v>8</v>
      </c>
      <c r="W13" s="24">
        <v>12</v>
      </c>
      <c r="X13" s="24">
        <v>2</v>
      </c>
      <c r="Y13" s="24">
        <v>38</v>
      </c>
      <c r="Z13" s="24">
        <v>15</v>
      </c>
      <c r="AA13" s="24">
        <v>30</v>
      </c>
      <c r="AB13" s="24" t="s">
        <v>33</v>
      </c>
      <c r="AC13" s="24">
        <v>5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177</v>
      </c>
      <c r="AP13" s="24">
        <f>SUMIF($C$11:$AN$11,"I.Mad",C13:AN13)</f>
        <v>303</v>
      </c>
      <c r="AQ13" s="24">
        <f>SUM(AO13:AP13)</f>
        <v>480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>
        <v>2</v>
      </c>
      <c r="F14" s="24">
        <v>7</v>
      </c>
      <c r="G14" s="24">
        <v>2</v>
      </c>
      <c r="H14" s="24">
        <v>18</v>
      </c>
      <c r="I14" s="24">
        <v>2</v>
      </c>
      <c r="J14" s="24">
        <v>21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7</v>
      </c>
      <c r="R14" s="24" t="s">
        <v>33</v>
      </c>
      <c r="S14" s="24">
        <v>7</v>
      </c>
      <c r="T14" s="24" t="s">
        <v>33</v>
      </c>
      <c r="U14" s="24">
        <v>3</v>
      </c>
      <c r="V14" s="24">
        <v>3</v>
      </c>
      <c r="W14" s="24">
        <v>4</v>
      </c>
      <c r="X14" s="24">
        <v>2</v>
      </c>
      <c r="Y14" s="24">
        <v>3</v>
      </c>
      <c r="Z14" s="24">
        <v>1</v>
      </c>
      <c r="AA14" s="24">
        <v>7</v>
      </c>
      <c r="AB14" s="24" t="s">
        <v>33</v>
      </c>
      <c r="AC14" s="24">
        <v>2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39</v>
      </c>
      <c r="AP14" s="24">
        <f>SUMIF($C$11:$AN$11,"I.Mad",C14:AN14)</f>
        <v>52</v>
      </c>
      <c r="AQ14" s="24">
        <f>SUM(AO14:AP14)</f>
        <v>91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>
        <v>1.3263009452816099</v>
      </c>
      <c r="G15" s="24">
        <v>12.386555095379499</v>
      </c>
      <c r="H15" s="24">
        <v>18.3869546481539</v>
      </c>
      <c r="I15" s="24">
        <v>41.745405282682668</v>
      </c>
      <c r="J15" s="24">
        <v>34.539310961597707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79.728292958880402</v>
      </c>
      <c r="R15" s="24" t="s">
        <v>33</v>
      </c>
      <c r="S15" s="24">
        <v>30.184414475252598</v>
      </c>
      <c r="T15" s="24" t="s">
        <v>33</v>
      </c>
      <c r="U15" s="24">
        <v>30.978810772465501</v>
      </c>
      <c r="V15" s="24">
        <v>89.2094360668288</v>
      </c>
      <c r="W15" s="24">
        <v>42.428151391370903</v>
      </c>
      <c r="X15" s="24">
        <v>38.787695510990297</v>
      </c>
      <c r="Y15" s="24">
        <v>87.171002150882302</v>
      </c>
      <c r="Z15" s="24">
        <v>28.5714285714296</v>
      </c>
      <c r="AA15" s="24">
        <v>85.805308513812705</v>
      </c>
      <c r="AB15" s="24" t="s">
        <v>33</v>
      </c>
      <c r="AC15" s="24">
        <v>92.269513290614796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>
        <v>13</v>
      </c>
      <c r="G16" s="27">
        <v>13.5</v>
      </c>
      <c r="H16" s="27">
        <v>12.5</v>
      </c>
      <c r="I16" s="27">
        <v>11.5</v>
      </c>
      <c r="J16" s="27">
        <v>12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10</v>
      </c>
      <c r="R16" s="27" t="s">
        <v>33</v>
      </c>
      <c r="S16" s="27">
        <v>12</v>
      </c>
      <c r="T16" s="27" t="s">
        <v>33</v>
      </c>
      <c r="U16" s="27">
        <v>12</v>
      </c>
      <c r="V16" s="27">
        <v>10.5</v>
      </c>
      <c r="W16" s="27">
        <v>12</v>
      </c>
      <c r="X16" s="27">
        <v>12</v>
      </c>
      <c r="Y16" s="27">
        <v>8.5</v>
      </c>
      <c r="Z16" s="27">
        <v>12</v>
      </c>
      <c r="AA16" s="27">
        <v>9.5</v>
      </c>
      <c r="AB16" s="27" t="s">
        <v>33</v>
      </c>
      <c r="AC16" s="27">
        <v>10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29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29"/>
      <c r="U17" s="29"/>
      <c r="V17" s="29"/>
      <c r="W17" s="29"/>
      <c r="X17" s="11"/>
      <c r="Y17" s="29"/>
      <c r="Z17" s="29"/>
      <c r="AA17" s="29"/>
      <c r="AB17" s="11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5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54"/>
      <c r="J30" s="54"/>
      <c r="K30" s="24"/>
      <c r="L30" s="24"/>
      <c r="M30" s="24"/>
      <c r="N30" s="24"/>
      <c r="O30" s="24"/>
      <c r="P30" s="24"/>
      <c r="Q30" s="24"/>
      <c r="R30" s="24"/>
      <c r="S30" s="24">
        <v>0.80725000000000002</v>
      </c>
      <c r="T30" s="24"/>
      <c r="U30" s="24"/>
      <c r="V30" s="24"/>
      <c r="W30" s="24"/>
      <c r="X30" s="27"/>
      <c r="Y30" s="24"/>
      <c r="Z30" s="27"/>
      <c r="AA30" s="24">
        <v>1.49291</v>
      </c>
      <c r="AB30" s="35"/>
      <c r="AC30" s="32">
        <v>1.3183400000000001</v>
      </c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3.6185</v>
      </c>
      <c r="AP30" s="24">
        <f t="shared" si="1"/>
        <v>0</v>
      </c>
      <c r="AQ30" s="32">
        <f t="shared" si="2"/>
        <v>3.6185</v>
      </c>
    </row>
    <row r="31" spans="1:43" ht="50.25" customHeight="1" x14ac:dyDescent="0.7">
      <c r="A31" s="1">
        <v>0.2</v>
      </c>
      <c r="B31" s="25" t="s">
        <v>61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1076.9649999999999</v>
      </c>
      <c r="F41" s="32">
        <f t="shared" si="3"/>
        <v>2194.36</v>
      </c>
      <c r="G41" s="32">
        <f t="shared" si="3"/>
        <v>8946.1849999999995</v>
      </c>
      <c r="H41" s="32">
        <f>+SUM(H24:H40,H18,H12)</f>
        <v>7946.27</v>
      </c>
      <c r="I41" s="32">
        <f>+SUM(I24:I40,I18,I12)</f>
        <v>3342.23</v>
      </c>
      <c r="J41" s="32">
        <f t="shared" si="3"/>
        <v>3929.49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1421.2</v>
      </c>
      <c r="R41" s="32">
        <f t="shared" si="3"/>
        <v>0</v>
      </c>
      <c r="S41" s="32">
        <f t="shared" si="3"/>
        <v>378.65725000000003</v>
      </c>
      <c r="T41" s="32">
        <f t="shared" si="3"/>
        <v>0</v>
      </c>
      <c r="U41" s="32">
        <f t="shared" si="3"/>
        <v>347.745</v>
      </c>
      <c r="V41" s="32">
        <f t="shared" si="3"/>
        <v>294.33499999999998</v>
      </c>
      <c r="W41" s="32">
        <f t="shared" si="3"/>
        <v>1872.1949999999999</v>
      </c>
      <c r="X41" s="32">
        <f t="shared" si="3"/>
        <v>125.59</v>
      </c>
      <c r="Y41" s="32">
        <f t="shared" si="3"/>
        <v>4174.4949999999999</v>
      </c>
      <c r="Z41" s="32">
        <f t="shared" si="3"/>
        <v>1583.0250000000001</v>
      </c>
      <c r="AA41" s="32">
        <f>+SUM(AA24:AA40,AA18,C12)</f>
        <v>1.49291</v>
      </c>
      <c r="AB41" s="32">
        <f t="shared" si="3"/>
        <v>0</v>
      </c>
      <c r="AC41" s="32">
        <f t="shared" si="3"/>
        <v>1225.76334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26284.498500000002</v>
      </c>
      <c r="AP41" s="32">
        <f>SUM(AP12,AP18,AP24:AP37)</f>
        <v>16073.07</v>
      </c>
      <c r="AQ41" s="32">
        <f t="shared" si="2"/>
        <v>42357.568500000001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58</v>
      </c>
      <c r="C44" s="4" t="s">
        <v>59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60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62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2024-05-07T19:28:10Z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