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4 Abril 2016\Ind\"/>
    </mc:Choice>
  </mc:AlternateContent>
  <bookViews>
    <workbookView xWindow="0" yWindow="0" windowWidth="28800" windowHeight="12720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<sst xmlns="http://schemas.openxmlformats.org/spreadsheetml/2006/main" count="393" uniqueCount="65">
  <si>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</si>
  <si>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</si>
  <si>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</si>
  <si>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</si>
  <si>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</si>
  <si>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</si>
  <si>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</si>
  <si>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</si>
  <si>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</si>
  <si>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</si>
  <si>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</si>
  <si>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</si>
  <si>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</si>
  <si>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</si>
  <si>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</si>
  <si>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</si>
  <si>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</si>
  <si>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</si>
  <si>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</si>
  <si>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</si>
  <si>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</si>
  <si>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</si>
  <si>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</si>
  <si>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</si>
  <si>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</si>
  <si>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</si>
  <si>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</si>
  <si>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</si>
  <si>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</si>
  <si>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</si>
  <si>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</si>
  <si>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</si>
  <si>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</si>
  <si>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</si>
  <si>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</si>
  <si>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</si>
  <si>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</si>
  <si>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</si>
  <si>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</si>
  <si>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</si>
  <si>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</si>
  <si>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</si>
  <si>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</si>
  <si>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</si>
  <si>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</si>
  <si>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</si>
  <si>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</si>
  <si>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</si>
  <si>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</si>
  <si>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</si>
  <si>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</si>
  <si>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</si>
  <si>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</si>
  <si>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</si>
  <si>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</si>
  <si>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</si>
  <si>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</si>
  <si>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</si>
  <si>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</si>
  <si>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</si>
  <si>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</si>
  <si>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R.M.N°427-2016-PRODUCE, R.M.N°028-2016-PRODUCE</t>
  </si>
  <si>
    <t>ATUN</t>
  </si>
  <si>
    <t xml:space="preserve">        Fecha  : 06/04/2016</t>
  </si>
  <si>
    <t>Callao, 07 de abril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</si>
</sst>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0" fontId="30" fillId="0" borderId="2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N7" zoomScale="28" zoomScaleNormal="28" workbookViewId="0">
      <selection activeCell="AE27" sqref="AE27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46</v>
      </c>
    </row>
    <row r="2" spans="2:48" ht="30" x14ac:dyDescent="0.4">
      <c r="B2" s="95" t="s">
        <v>47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0" t="s">
        <v>45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35.25" x14ac:dyDescent="0.5">
      <c r="B5" s="120" t="s">
        <v>42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1" t="s">
        <v>39</v>
      </c>
      <c r="AN6" s="121"/>
      <c r="AO6" s="121"/>
      <c r="AP6" s="121"/>
      <c r="AQ6" s="121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22"/>
      <c r="AP7" s="122"/>
      <c r="AQ7" s="122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1" t="s">
        <v>63</v>
      </c>
      <c r="AP8" s="121"/>
      <c r="AQ8" s="121"/>
    </row>
    <row r="9" spans="2:48" ht="21.75" customHeight="1" x14ac:dyDescent="0.4">
      <c r="B9" s="15" t="s">
        <v>2</v>
      </c>
      <c r="C9" s="12" t="s">
        <v>61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7" t="s">
        <v>4</v>
      </c>
      <c r="D10" s="114"/>
      <c r="E10" s="117" t="s">
        <v>5</v>
      </c>
      <c r="F10" s="114"/>
      <c r="G10" s="115" t="s">
        <v>6</v>
      </c>
      <c r="H10" s="116"/>
      <c r="I10" s="119" t="s">
        <v>48</v>
      </c>
      <c r="J10" s="119"/>
      <c r="K10" s="119" t="s">
        <v>7</v>
      </c>
      <c r="L10" s="119"/>
      <c r="M10" s="117" t="s">
        <v>8</v>
      </c>
      <c r="N10" s="118"/>
      <c r="O10" s="117" t="s">
        <v>9</v>
      </c>
      <c r="P10" s="118"/>
      <c r="Q10" s="115" t="s">
        <v>10</v>
      </c>
      <c r="R10" s="116"/>
      <c r="S10" s="115" t="s">
        <v>11</v>
      </c>
      <c r="T10" s="116"/>
      <c r="U10" s="115" t="s">
        <v>12</v>
      </c>
      <c r="V10" s="116"/>
      <c r="W10" s="115" t="s">
        <v>58</v>
      </c>
      <c r="X10" s="116"/>
      <c r="Y10" s="117" t="s">
        <v>51</v>
      </c>
      <c r="Z10" s="114"/>
      <c r="AA10" s="115" t="s">
        <v>40</v>
      </c>
      <c r="AB10" s="116"/>
      <c r="AC10" s="115" t="s">
        <v>13</v>
      </c>
      <c r="AD10" s="116"/>
      <c r="AE10" s="113" t="s">
        <v>52</v>
      </c>
      <c r="AF10" s="114"/>
      <c r="AG10" s="113" t="s">
        <v>53</v>
      </c>
      <c r="AH10" s="114"/>
      <c r="AI10" s="113" t="s">
        <v>54</v>
      </c>
      <c r="AJ10" s="114"/>
      <c r="AK10" s="113" t="s">
        <v>55</v>
      </c>
      <c r="AL10" s="114"/>
      <c r="AM10" s="113" t="s">
        <v>56</v>
      </c>
      <c r="AN10" s="114"/>
      <c r="AO10" s="123" t="s">
        <v>14</v>
      </c>
      <c r="AP10" s="124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1740.5622142857142</v>
      </c>
      <c r="AF12" s="53">
        <v>88.73</v>
      </c>
      <c r="AG12" s="53">
        <v>884.50999999999988</v>
      </c>
      <c r="AH12" s="53">
        <v>0</v>
      </c>
      <c r="AI12" s="53">
        <v>0</v>
      </c>
      <c r="AJ12" s="53">
        <v>0</v>
      </c>
      <c r="AK12" s="53">
        <v>1325.13</v>
      </c>
      <c r="AL12" s="53">
        <v>0</v>
      </c>
      <c r="AM12" s="53">
        <v>0</v>
      </c>
      <c r="AN12" s="53">
        <v>0</v>
      </c>
      <c r="AO12" s="54">
        <f>SUMIF($C$11:$AN$11,"Ind*",C12:AN12)</f>
        <v>3950.202214285714</v>
      </c>
      <c r="AP12" s="54">
        <f>SUMIF($C$11:$AN$11,"I.Mad",C12:AN12)</f>
        <v>88.73</v>
      </c>
      <c r="AQ12" s="54">
        <f>SUM(AO12:AP12)</f>
        <v>4038.9322142857141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>
        <v>12</v>
      </c>
      <c r="AF13" s="55">
        <v>1</v>
      </c>
      <c r="AG13" s="55">
        <v>6</v>
      </c>
      <c r="AH13" s="55" t="s">
        <v>20</v>
      </c>
      <c r="AI13" s="55" t="s">
        <v>20</v>
      </c>
      <c r="AJ13" s="55" t="s">
        <v>20</v>
      </c>
      <c r="AK13" s="55">
        <v>8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26</v>
      </c>
      <c r="AP13" s="54">
        <f>SUMIF($C$11:$AN$11,"I.Mad",C13:AN13)</f>
        <v>1</v>
      </c>
      <c r="AQ13" s="54">
        <f>SUM(AO13:AP13)</f>
        <v>27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>
        <v>4</v>
      </c>
      <c r="AF14" s="55">
        <v>1</v>
      </c>
      <c r="AG14" s="55">
        <v>4</v>
      </c>
      <c r="AH14" s="55" t="s">
        <v>20</v>
      </c>
      <c r="AI14" s="55" t="s">
        <v>20</v>
      </c>
      <c r="AJ14" s="55" t="s">
        <v>20</v>
      </c>
      <c r="AK14" s="55">
        <v>3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11</v>
      </c>
      <c r="AP14" s="54">
        <f>SUMIF($C$11:$AN$11,"I.Mad",C14:AN14)</f>
        <v>1</v>
      </c>
      <c r="AQ14" s="54">
        <f>SUM(AO14:AP14)</f>
        <v>12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>
        <v>36.560187065296283</v>
      </c>
      <c r="AF15" s="55">
        <v>39.130434782608695</v>
      </c>
      <c r="AG15" s="55">
        <v>41.003684560997591</v>
      </c>
      <c r="AH15" s="55" t="s">
        <v>20</v>
      </c>
      <c r="AI15" s="55" t="s">
        <v>20</v>
      </c>
      <c r="AJ15" s="55" t="s">
        <v>20</v>
      </c>
      <c r="AK15" s="55">
        <v>49.766441738072274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 t="s">
        <v>20</v>
      </c>
      <c r="Z16" s="61" t="s">
        <v>20</v>
      </c>
      <c r="AA16" s="61" t="s">
        <v>20</v>
      </c>
      <c r="AB16" s="61" t="s">
        <v>20</v>
      </c>
      <c r="AC16" s="61" t="s">
        <v>20</v>
      </c>
      <c r="AD16" s="61" t="s">
        <v>20</v>
      </c>
      <c r="AE16" s="61">
        <v>12</v>
      </c>
      <c r="AF16" s="61">
        <v>12</v>
      </c>
      <c r="AG16" s="61">
        <v>12</v>
      </c>
      <c r="AH16" s="61" t="s">
        <v>20</v>
      </c>
      <c r="AI16" s="61" t="s">
        <v>20</v>
      </c>
      <c r="AJ16" s="61" t="s">
        <v>20</v>
      </c>
      <c r="AK16" s="61">
        <v>11.5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74"/>
      <c r="R25" s="74"/>
      <c r="S25" s="58"/>
      <c r="T25" s="58"/>
      <c r="U25" s="58"/>
      <c r="V25" s="58"/>
      <c r="W25" s="58"/>
      <c r="X25" s="58"/>
      <c r="Y25" s="74"/>
      <c r="Z25" s="74"/>
      <c r="AA25" s="58"/>
      <c r="AB25" s="58"/>
      <c r="AC25" s="58"/>
      <c r="AD25" s="58"/>
      <c r="AE25" s="58">
        <v>2</v>
      </c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1">SUMIF($C$11:$AN$11,"Ind*",C25:AN25)</f>
        <v>2</v>
      </c>
      <c r="AP25" s="54">
        <f t="shared" ref="AP25:AP37" si="2">SUMIF($C$11:$AN$11,"I.Mad",C25:AN25)</f>
        <v>0</v>
      </c>
      <c r="AQ25" s="58">
        <f>SUM(AO25:AP25)</f>
        <v>2</v>
      </c>
      <c r="AT25" s="20"/>
      <c r="AU25" s="20"/>
      <c r="AV25" s="20"/>
    </row>
    <row r="26" spans="2:48" ht="50.25" customHeight="1" x14ac:dyDescent="0.55000000000000004">
      <c r="B26" s="86" t="s">
        <v>44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1"/>
        <v>0</v>
      </c>
      <c r="AP26" s="54">
        <f t="shared" si="2"/>
        <v>0</v>
      </c>
      <c r="AQ26" s="58">
        <f t="shared" si="0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1"/>
        <v>0</v>
      </c>
      <c r="AP27" s="54">
        <f t="shared" si="2"/>
        <v>0</v>
      </c>
      <c r="AQ27" s="58">
        <f t="shared" si="0"/>
        <v>0</v>
      </c>
      <c r="AT27" s="20"/>
      <c r="AU27" s="20"/>
      <c r="AV27" s="20"/>
    </row>
    <row r="28" spans="2:48" ht="50.25" customHeight="1" x14ac:dyDescent="0.55000000000000004">
      <c r="B28" s="86" t="s">
        <v>57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1"/>
        <v>0</v>
      </c>
      <c r="AP28" s="54">
        <f t="shared" si="2"/>
        <v>0</v>
      </c>
      <c r="AQ28" s="58">
        <f t="shared" si="0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58"/>
      <c r="Z29" s="58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58"/>
      <c r="AL29" s="58"/>
      <c r="AM29" s="58"/>
      <c r="AN29" s="58"/>
      <c r="AO29" s="54">
        <f t="shared" si="1"/>
        <v>0</v>
      </c>
      <c r="AP29" s="54">
        <f t="shared" si="2"/>
        <v>0</v>
      </c>
      <c r="AQ29" s="58">
        <f t="shared" si="0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1"/>
        <v>0</v>
      </c>
      <c r="AP30" s="54">
        <f t="shared" si="2"/>
        <v>0</v>
      </c>
      <c r="AQ30" s="58">
        <f t="shared" si="0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1"/>
        <v>0</v>
      </c>
      <c r="AP31" s="54">
        <f t="shared" si="2"/>
        <v>0</v>
      </c>
      <c r="AQ31" s="58">
        <f t="shared" si="0"/>
        <v>0</v>
      </c>
      <c r="AT31" s="20"/>
      <c r="AU31" s="20"/>
      <c r="AV31" s="20"/>
    </row>
    <row r="32" spans="2:48" ht="50.25" customHeight="1" x14ac:dyDescent="0.55000000000000004">
      <c r="B32" s="84" t="s">
        <v>60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74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1"/>
        <v>0</v>
      </c>
      <c r="AP32" s="54">
        <f t="shared" si="2"/>
        <v>0</v>
      </c>
      <c r="AQ32" s="58">
        <f t="shared" si="0"/>
        <v>0</v>
      </c>
    </row>
    <row r="33" spans="2:43" ht="50.25" customHeight="1" x14ac:dyDescent="0.55000000000000004">
      <c r="B33" s="84" t="s">
        <v>49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1"/>
        <v>0</v>
      </c>
      <c r="AP33" s="54">
        <f t="shared" si="2"/>
        <v>0</v>
      </c>
      <c r="AQ33" s="58">
        <f t="shared" si="0"/>
        <v>0</v>
      </c>
    </row>
    <row r="34" spans="2:43" ht="50.25" customHeight="1" x14ac:dyDescent="0.55000000000000004">
      <c r="B34" s="84" t="s">
        <v>34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74"/>
      <c r="Z34" s="74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1"/>
        <v>0</v>
      </c>
      <c r="AP34" s="54">
        <f t="shared" si="2"/>
        <v>0</v>
      </c>
      <c r="AQ34" s="58">
        <f t="shared" si="0"/>
        <v>0</v>
      </c>
    </row>
    <row r="35" spans="2:43" ht="50.25" customHeight="1" x14ac:dyDescent="0.55000000000000004">
      <c r="B35" s="84" t="s">
        <v>35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1"/>
        <v>0</v>
      </c>
      <c r="AP35" s="54">
        <f t="shared" si="2"/>
        <v>0</v>
      </c>
      <c r="AQ35" s="58">
        <f t="shared" si="0"/>
        <v>0</v>
      </c>
    </row>
    <row r="36" spans="2:43" ht="50.25" customHeight="1" x14ac:dyDescent="0.55000000000000004">
      <c r="B36" s="84" t="s">
        <v>62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1"/>
        <v>0</v>
      </c>
      <c r="AP36" s="54">
        <f t="shared" si="2"/>
        <v>0</v>
      </c>
      <c r="AQ36" s="58">
        <f t="shared" si="0"/>
        <v>0</v>
      </c>
    </row>
    <row r="37" spans="2:43" ht="50.25" customHeight="1" x14ac:dyDescent="0.55000000000000004">
      <c r="B37" s="84" t="s">
        <v>50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1"/>
        <v>0</v>
      </c>
      <c r="AP37" s="54">
        <f t="shared" si="2"/>
        <v>0</v>
      </c>
      <c r="AQ37" s="58">
        <f t="shared" si="0"/>
        <v>0</v>
      </c>
    </row>
    <row r="38" spans="2:43" ht="50.25" customHeight="1" x14ac:dyDescent="0.55000000000000004">
      <c r="B38" s="86" t="s">
        <v>36</v>
      </c>
      <c r="C38" s="58">
        <f>+SUM(C12,C18,C24:C37)</f>
        <v>0</v>
      </c>
      <c r="D38" s="58">
        <f t="shared" ref="D38:X38" si="3">+SUM(D12,D18,D24:D37)</f>
        <v>0</v>
      </c>
      <c r="E38" s="58">
        <f t="shared" si="3"/>
        <v>0</v>
      </c>
      <c r="F38" s="58">
        <f t="shared" si="3"/>
        <v>0</v>
      </c>
      <c r="G38" s="58">
        <f t="shared" si="3"/>
        <v>0</v>
      </c>
      <c r="H38" s="58">
        <f t="shared" si="3"/>
        <v>0</v>
      </c>
      <c r="I38" s="58">
        <f t="shared" si="3"/>
        <v>0</v>
      </c>
      <c r="J38" s="58">
        <f t="shared" si="3"/>
        <v>0</v>
      </c>
      <c r="K38" s="58">
        <f t="shared" si="3"/>
        <v>0</v>
      </c>
      <c r="L38" s="58">
        <f t="shared" si="3"/>
        <v>0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0</v>
      </c>
      <c r="R38" s="58">
        <f t="shared" si="3"/>
        <v>0</v>
      </c>
      <c r="S38" s="58">
        <f t="shared" si="3"/>
        <v>0</v>
      </c>
      <c r="T38" s="58">
        <f t="shared" si="3"/>
        <v>0</v>
      </c>
      <c r="U38" s="58">
        <f t="shared" si="3"/>
        <v>0</v>
      </c>
      <c r="V38" s="58">
        <f t="shared" si="3"/>
        <v>0</v>
      </c>
      <c r="W38" s="58">
        <f t="shared" si="3"/>
        <v>0</v>
      </c>
      <c r="X38" s="58">
        <f t="shared" si="3"/>
        <v>0</v>
      </c>
      <c r="Y38" s="58">
        <f>+SUM(Y12,Y18,Y24:Y37)</f>
        <v>0</v>
      </c>
      <c r="Z38" s="58">
        <f>+SUM(Z12,Z18,Z24:Z37)</f>
        <v>0</v>
      </c>
      <c r="AA38" s="58">
        <f>+SUM(AA12,AA18,AA24:AA37)</f>
        <v>0</v>
      </c>
      <c r="AB38" s="58">
        <f t="shared" ref="AB38:AN38" si="4">+SUM(AB12,AB18,AB24:AB37)</f>
        <v>0</v>
      </c>
      <c r="AC38" s="58">
        <f>+SUM(AC12,AC18,AC24:AC37)</f>
        <v>0</v>
      </c>
      <c r="AD38" s="58">
        <f t="shared" si="4"/>
        <v>0</v>
      </c>
      <c r="AE38" s="58">
        <f t="shared" si="4"/>
        <v>1742.5622142857142</v>
      </c>
      <c r="AF38" s="58">
        <f t="shared" si="4"/>
        <v>88.73</v>
      </c>
      <c r="AG38" s="58">
        <f t="shared" si="4"/>
        <v>884.50999999999988</v>
      </c>
      <c r="AH38" s="58">
        <f t="shared" si="4"/>
        <v>0</v>
      </c>
      <c r="AI38" s="58">
        <f t="shared" si="4"/>
        <v>0</v>
      </c>
      <c r="AJ38" s="58">
        <f t="shared" si="4"/>
        <v>0</v>
      </c>
      <c r="AK38" s="58">
        <f t="shared" si="4"/>
        <v>1325.13</v>
      </c>
      <c r="AL38" s="58">
        <f t="shared" si="4"/>
        <v>0</v>
      </c>
      <c r="AM38" s="58">
        <f>+SUM(AM12,AM18,AM24:AM37)</f>
        <v>0</v>
      </c>
      <c r="AN38" s="58">
        <f t="shared" si="4"/>
        <v>0</v>
      </c>
      <c r="AO38" s="58">
        <f>SUM(AO12,AO18,AO24:AO37)</f>
        <v>3952.202214285714</v>
      </c>
      <c r="AP38" s="58">
        <f>SUM(AP12,AP18,AP24:AP37)</f>
        <v>88.73</v>
      </c>
      <c r="AQ38" s="58">
        <f>SUM(AO38:AP38)</f>
        <v>4040.9322142857141</v>
      </c>
    </row>
    <row r="39" spans="2:43" ht="50.25" customHeight="1" x14ac:dyDescent="0.55000000000000004">
      <c r="B39" s="83" t="s">
        <v>41</v>
      </c>
      <c r="C39" s="25"/>
      <c r="D39" s="25"/>
      <c r="E39" s="25"/>
      <c r="F39" s="93"/>
      <c r="G39" s="93">
        <v>20.8</v>
      </c>
      <c r="H39" s="60"/>
      <c r="I39" s="93">
        <v>23.4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19.8</v>
      </c>
      <c r="AN39" s="60"/>
      <c r="AO39" s="26"/>
      <c r="AP39" s="26"/>
      <c r="AQ39" s="9"/>
    </row>
    <row r="40" spans="2:43" x14ac:dyDescent="0.35">
      <c r="B40" s="21" t="s">
        <v>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43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38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59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2016-03-23T19:13:16Z</cp:lastPrinted>
  <dcterms:created xsi:type="dcterms:W3CDTF">2008-10-21T17:58:04Z</dcterms:created>
  <dcterms:modified xsi:type="dcterms:W3CDTF">2016-04-07T19:18:25Z</dcterms:modified>
</cp:coreProperties>
</file>