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ulloa\Desktop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5" i="5" l="1"/>
  <c r="AO16" i="5"/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<sst xmlns="http://schemas.openxmlformats.org/spreadsheetml/2006/main" count="402" uniqueCount="69">
  <si>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</si>
  <si>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</si>
  <si>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</si>
  <si>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</si>
  <si>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</si>
  <si>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</si>
  <si>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</si>
  <si>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</si>
  <si>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</si>
  <si>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</si>
  <si>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</si>
  <si>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</si>
  <si>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</si>
  <si>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</si>
  <si>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</si>
  <si>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</si>
  <si>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</si>
  <si>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</si>
  <si>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</si>
  <si>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</si>
  <si>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</si>
  <si>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</si>
  <si>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</si>
  <si>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</si>
  <si>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</si>
  <si>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</si>
  <si>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</si>
  <si>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</si>
  <si>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</si>
  <si>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</si>
  <si>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</si>
  <si>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</si>
  <si>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</si>
  <si>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</si>
  <si>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</si>
  <si>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</si>
  <si>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</si>
  <si>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</si>
  <si>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</si>
  <si>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</si>
  <si>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</si>
  <si>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</si>
  <si>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</si>
  <si>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</si>
  <si>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</si>
  <si>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</si>
  <si>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</si>
  <si>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</si>
  <si>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</si>
  <si>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</si>
  <si>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</si>
  <si>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</si>
  <si>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</si>
  <si>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</si>
  <si>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</si>
  <si>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</si>
  <si>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</si>
  <si>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</si>
  <si>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</si>
  <si>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</si>
  <si>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</si>
  <si>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</si>
  <si>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</si>
  <si>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</si>
  <si>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</si>
  <si>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R.M.N°587-2018-PRODUCE, R.M.N°030-2019-PRODUCE</t>
  </si>
  <si>
    <t xml:space="preserve">        Fecha  : 06/02/2019</t>
  </si>
  <si>
    <t>Callao, 07 de febrero del 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</si>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</sst>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T1" zoomScale="24" zoomScaleNormal="24" workbookViewId="0">
      <selection activeCell="AL21" sqref="AL21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34.7109375" style="2" customWidth="1"/>
    <col min="40" max="40" width="31.710937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2586.48</v>
      </c>
      <c r="AL12" s="50">
        <v>101.66500000000001</v>
      </c>
      <c r="AM12" s="50">
        <v>912.86</v>
      </c>
      <c r="AN12" s="50">
        <v>347.71499999999997</v>
      </c>
      <c r="AO12" s="51">
        <f>SUMIF($C$11:$AN$11,"Ind*",C12:AN12)</f>
        <v>3499.34</v>
      </c>
      <c r="AP12" s="51">
        <f>SUMIF($C$11:$AN$11,"I.Mad",C12:AN12)</f>
        <v>449.38</v>
      </c>
      <c r="AQ12" s="51">
        <f>SUM(AO12:AP12)</f>
        <v>3948.7200000000003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>
        <v>38</v>
      </c>
      <c r="AL13" s="52">
        <v>1</v>
      </c>
      <c r="AM13" s="52">
        <v>15</v>
      </c>
      <c r="AN13" s="52">
        <v>5</v>
      </c>
      <c r="AO13" s="51">
        <f>SUMIF($C$11:$AN$11,"Ind*",C13:AN13)</f>
        <v>53</v>
      </c>
      <c r="AP13" s="51">
        <f>SUMIF($C$11:$AN$11,"I.Mad",C13:AN13)</f>
        <v>6</v>
      </c>
      <c r="AQ13" s="51">
        <f>SUM(AO13:AP13)</f>
        <v>59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>
        <v>7</v>
      </c>
      <c r="AL14" s="52" t="s">
        <v>68</v>
      </c>
      <c r="AM14" s="52">
        <v>4</v>
      </c>
      <c r="AN14" s="52">
        <v>1</v>
      </c>
      <c r="AO14" s="51">
        <f>SUMIF($C$11:$AN$11,"Ind*",C14:AN14)</f>
        <v>11</v>
      </c>
      <c r="AP14" s="51">
        <f>SUMIF($C$11:$AN$11,"I.Mad",C14:AN14)</f>
        <v>1</v>
      </c>
      <c r="AQ14" s="51">
        <f>SUM(AO14:AP14)</f>
        <v>12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>
        <v>29.300089887028886</v>
      </c>
      <c r="AL15" s="52" t="s">
        <v>19</v>
      </c>
      <c r="AM15" s="52">
        <v>41.852514569616403</v>
      </c>
      <c r="AN15" s="52">
        <v>41.573033707865157</v>
      </c>
      <c r="AO15" s="51">
        <f t="shared" ref="AO15:AO16" si="0">SUMIF($C$11:$AN$11,"Ind*",C15:AN15)</f>
        <v>71.152604456645292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>
        <v>12</v>
      </c>
      <c r="AL16" s="57" t="s">
        <v>19</v>
      </c>
      <c r="AM16" s="57">
        <v>12</v>
      </c>
      <c r="AN16" s="57">
        <v>12</v>
      </c>
      <c r="AO16" s="51">
        <f t="shared" si="0"/>
        <v>24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1">SUMIF($C$11:$AN$11,"Ind*",C24:AN24)</f>
        <v>0</v>
      </c>
      <c r="AP24" s="51">
        <f t="shared" ref="AP24:AP30" si="2">SUMIF($C$11:$AN$11,"I.Mad",C24:AN24)</f>
        <v>0</v>
      </c>
      <c r="AQ24" s="54">
        <f t="shared" ref="AQ24:AQ37" si="3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1"/>
        <v>0</v>
      </c>
      <c r="AP25" s="51">
        <f t="shared" si="2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1"/>
        <v>0</v>
      </c>
      <c r="AP26" s="51">
        <f t="shared" si="2"/>
        <v>0</v>
      </c>
      <c r="AQ26" s="54">
        <f t="shared" si="3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1"/>
        <v>0</v>
      </c>
      <c r="AP27" s="51">
        <f t="shared" si="2"/>
        <v>0</v>
      </c>
      <c r="AQ27" s="54">
        <f t="shared" si="3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1"/>
        <v>0</v>
      </c>
      <c r="AP28" s="51">
        <f t="shared" si="2"/>
        <v>0</v>
      </c>
      <c r="AQ28" s="54">
        <f t="shared" si="3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1"/>
        <v>0</v>
      </c>
      <c r="AP29" s="51">
        <f t="shared" si="2"/>
        <v>0</v>
      </c>
      <c r="AQ29" s="54">
        <f t="shared" si="3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1"/>
        <v>0</v>
      </c>
      <c r="AP30" s="51">
        <f t="shared" si="2"/>
        <v>0</v>
      </c>
      <c r="AQ30" s="54">
        <f t="shared" si="3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4">SUMIF($C$11:$AN$11,"Ind*",C31:AN31)</f>
        <v>0</v>
      </c>
      <c r="AP31" s="51">
        <f t="shared" ref="AP31:AP37" si="5">SUMIF($C$11:$AN$11,"I.Mad",C31:AN31)</f>
        <v>0</v>
      </c>
      <c r="AQ31" s="54">
        <f t="shared" si="3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4"/>
        <v>0</v>
      </c>
      <c r="AP32" s="51">
        <f t="shared" si="5"/>
        <v>0</v>
      </c>
      <c r="AQ32" s="54">
        <f t="shared" si="3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3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4"/>
        <v>0</v>
      </c>
      <c r="AP34" s="51">
        <f t="shared" si="5"/>
        <v>0</v>
      </c>
      <c r="AQ34" s="54">
        <f t="shared" si="3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4"/>
        <v>0</v>
      </c>
      <c r="AP35" s="51">
        <f t="shared" si="5"/>
        <v>0</v>
      </c>
      <c r="AQ35" s="54">
        <f t="shared" si="3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4"/>
        <v>0</v>
      </c>
      <c r="AP36" s="51">
        <f t="shared" si="5"/>
        <v>0</v>
      </c>
      <c r="AQ36" s="54">
        <f t="shared" si="3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4"/>
        <v>0</v>
      </c>
      <c r="AP37" s="51">
        <f t="shared" si="5"/>
        <v>0</v>
      </c>
      <c r="AQ37" s="54">
        <f t="shared" si="3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6">+SUM(D24:D40,D18,D12)</f>
        <v>0</v>
      </c>
      <c r="E41" s="54">
        <f t="shared" si="6"/>
        <v>0</v>
      </c>
      <c r="F41" s="54">
        <f t="shared" si="6"/>
        <v>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0</v>
      </c>
      <c r="X41" s="54">
        <f t="shared" si="6"/>
        <v>0</v>
      </c>
      <c r="Y41" s="54">
        <f t="shared" si="6"/>
        <v>0</v>
      </c>
      <c r="Z41" s="54">
        <f t="shared" si="6"/>
        <v>0</v>
      </c>
      <c r="AA41" s="54">
        <f t="shared" si="6"/>
        <v>0</v>
      </c>
      <c r="AB41" s="54">
        <f t="shared" si="6"/>
        <v>0</v>
      </c>
      <c r="AC41" s="54">
        <f t="shared" si="6"/>
        <v>0</v>
      </c>
      <c r="AD41" s="54">
        <f t="shared" si="6"/>
        <v>0</v>
      </c>
      <c r="AE41" s="54">
        <f t="shared" si="6"/>
        <v>0</v>
      </c>
      <c r="AF41" s="54">
        <f t="shared" si="6"/>
        <v>0</v>
      </c>
      <c r="AG41" s="54">
        <f t="shared" si="6"/>
        <v>0</v>
      </c>
      <c r="AH41" s="54">
        <f t="shared" si="6"/>
        <v>0</v>
      </c>
      <c r="AI41" s="54">
        <f t="shared" si="6"/>
        <v>0</v>
      </c>
      <c r="AJ41" s="54">
        <f t="shared" si="6"/>
        <v>0</v>
      </c>
      <c r="AK41" s="54">
        <f t="shared" si="6"/>
        <v>2586.48</v>
      </c>
      <c r="AL41" s="54">
        <f t="shared" si="6"/>
        <v>101.66500000000001</v>
      </c>
      <c r="AM41" s="54">
        <f t="shared" si="6"/>
        <v>912.86</v>
      </c>
      <c r="AN41" s="54">
        <f t="shared" si="6"/>
        <v>347.71499999999997</v>
      </c>
      <c r="AO41" s="54">
        <f>SUM(AO12,AO18,AO24:AO37)</f>
        <v>3499.34</v>
      </c>
      <c r="AP41" s="54">
        <f>SUM(AP12,AP18,AP24:AP37)</f>
        <v>449.38</v>
      </c>
      <c r="AQ41" s="54">
        <f>SUM(AO41:AP41)</f>
        <v>3948.7200000000003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21</v>
      </c>
      <c r="H42" s="56"/>
      <c r="I42" s="56">
        <v>22.1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19.399999999999999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2019-02-07T18:05:42Z</dcterms:modified>
</cp:coreProperties>
</file>