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Q35" i="5" s="1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<sst xmlns="http://schemas.openxmlformats.org/spreadsheetml/2006/main" count="367" uniqueCount="67">
  <si>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</si>
  <si>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</si>
  <si>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</si>
  <si>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</si>
  <si>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</si>
  <si>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</si>
  <si>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</si>
  <si>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</si>
  <si>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</si>
  <si>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</si>
  <si>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</si>
  <si>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</si>
  <si>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</si>
  <si>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</si>
  <si>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</si>
  <si>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</si>
  <si>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</si>
  <si>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</si>
  <si>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</si>
  <si>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</si>
  <si>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</si>
  <si>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</si>
  <si>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</si>
  <si>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</si>
  <si>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</si>
  <si>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</si>
  <si>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</si>
  <si>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</si>
  <si>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</si>
  <si>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</si>
  <si>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</si>
  <si>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</si>
  <si>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</si>
  <si>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</si>
  <si>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</si>
  <si>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</si>
  <si>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</si>
  <si>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</si>
  <si>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</si>
  <si>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</si>
  <si>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</si>
  <si>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</si>
  <si>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</si>
  <si>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</si>
  <si>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</si>
  <si>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</si>
  <si>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</si>
  <si>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</si>
  <si>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</si>
  <si>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</si>
  <si>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</si>
  <si>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</si>
  <si>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</si>
  <si>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</si>
  <si>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</si>
  <si>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</si>
  <si>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</si>
  <si>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</si>
  <si>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</si>
  <si>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</si>
  <si>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</si>
  <si>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</si>
  <si>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</si>
  <si>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>S/M</t>
  </si>
  <si>
    <t xml:space="preserve">        Fecha  : 06/01/2017</t>
  </si>
  <si>
    <t>Callao, 07 de enero del 2017</t>
  </si>
  <si>
    <t>12.0 y 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</si>
</sst>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10" fillId="0" borderId="1" xfId="0" quotePrefix="1" applyNumberFormat="1" applyFont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1" zoomScale="25" zoomScaleNormal="25" workbookViewId="0">
      <selection activeCell="AM33" sqref="AM33:AU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565</v>
      </c>
      <c r="G12" s="52">
        <v>7554.6750000000002</v>
      </c>
      <c r="H12" s="52">
        <v>106.435</v>
      </c>
      <c r="I12" s="52">
        <v>8871</v>
      </c>
      <c r="J12" s="52">
        <v>953</v>
      </c>
      <c r="K12" s="52">
        <v>559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3010</v>
      </c>
      <c r="R12" s="52">
        <v>0</v>
      </c>
      <c r="S12" s="52">
        <v>1280</v>
      </c>
      <c r="T12" s="52">
        <v>0</v>
      </c>
      <c r="U12" s="52">
        <v>1630</v>
      </c>
      <c r="V12" s="52">
        <v>0</v>
      </c>
      <c r="W12" s="52">
        <v>5360</v>
      </c>
      <c r="X12" s="52">
        <v>0</v>
      </c>
      <c r="Y12" s="52">
        <v>5693.0310770284395</v>
      </c>
      <c r="Z12" s="52">
        <v>555.22856435643564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33957.706077028437</v>
      </c>
      <c r="AP12" s="53">
        <f>SUMIF($C$11:$AN$11,"I.Mad",C12:AN12)</f>
        <v>2179.6635643564355</v>
      </c>
      <c r="AQ12" s="53">
        <f>SUM(AO12:AP12)</f>
        <v>36137.369641384874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18</v>
      </c>
      <c r="G13" s="54">
        <v>61</v>
      </c>
      <c r="H13" s="54">
        <v>2</v>
      </c>
      <c r="I13" s="54">
        <v>86</v>
      </c>
      <c r="J13" s="54">
        <v>31</v>
      </c>
      <c r="K13" s="54">
        <v>3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10</v>
      </c>
      <c r="R13" s="54" t="s">
        <v>20</v>
      </c>
      <c r="S13" s="54">
        <v>6</v>
      </c>
      <c r="T13" s="54" t="s">
        <v>20</v>
      </c>
      <c r="U13" s="54">
        <v>7</v>
      </c>
      <c r="V13" s="54" t="s">
        <v>20</v>
      </c>
      <c r="W13" s="54">
        <v>25</v>
      </c>
      <c r="X13" s="54" t="s">
        <v>20</v>
      </c>
      <c r="Y13" s="54">
        <v>41</v>
      </c>
      <c r="Z13" s="54">
        <v>6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239</v>
      </c>
      <c r="AP13" s="53">
        <f>SUMIF($C$11:$AN$11,"I.Mad",C13:AN13)</f>
        <v>57</v>
      </c>
      <c r="AQ13" s="53">
        <f>SUM(AO13:AP13)</f>
        <v>296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>
        <v>4</v>
      </c>
      <c r="G14" s="54">
        <v>16</v>
      </c>
      <c r="H14" s="54" t="s">
        <v>63</v>
      </c>
      <c r="I14" s="54">
        <v>6</v>
      </c>
      <c r="J14" s="54">
        <v>1</v>
      </c>
      <c r="K14" s="54">
        <v>3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4</v>
      </c>
      <c r="R14" s="54" t="s">
        <v>20</v>
      </c>
      <c r="S14" s="54">
        <v>5</v>
      </c>
      <c r="T14" s="54" t="s">
        <v>20</v>
      </c>
      <c r="U14" s="54">
        <v>4</v>
      </c>
      <c r="V14" s="54" t="s">
        <v>20</v>
      </c>
      <c r="W14" s="54">
        <v>9</v>
      </c>
      <c r="X14" s="54" t="s">
        <v>20</v>
      </c>
      <c r="Y14" s="54">
        <v>9</v>
      </c>
      <c r="Z14" s="54">
        <v>1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56</v>
      </c>
      <c r="AP14" s="53">
        <f>SUMIF($C$11:$AN$11,"I.Mad",C14:AN14)</f>
        <v>6</v>
      </c>
      <c r="AQ14" s="53">
        <f>SUM(AO14:AP14)</f>
        <v>62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>
        <v>11.265783571417913</v>
      </c>
      <c r="G15" s="54">
        <v>2.9855259426840242</v>
      </c>
      <c r="H15" s="54" t="s">
        <v>20</v>
      </c>
      <c r="I15" s="54">
        <v>33.511760060955766</v>
      </c>
      <c r="J15" s="54">
        <v>51.515151515151516</v>
      </c>
      <c r="K15" s="54">
        <v>4.4131995719818207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31.736387182719447</v>
      </c>
      <c r="R15" s="54" t="s">
        <v>20</v>
      </c>
      <c r="S15" s="54">
        <v>22.332665593068104</v>
      </c>
      <c r="T15" s="54" t="s">
        <v>20</v>
      </c>
      <c r="U15" s="54">
        <v>28.258118125754425</v>
      </c>
      <c r="V15" s="54" t="s">
        <v>20</v>
      </c>
      <c r="W15" s="54">
        <v>35.913532550339234</v>
      </c>
      <c r="X15" s="54" t="s">
        <v>20</v>
      </c>
      <c r="Y15" s="54">
        <v>18.013787486362276</v>
      </c>
      <c r="Z15" s="54">
        <v>45.402298850574709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>
        <v>13.5</v>
      </c>
      <c r="G16" s="59">
        <v>14</v>
      </c>
      <c r="H16" s="59" t="s">
        <v>20</v>
      </c>
      <c r="I16" s="59">
        <v>12.5</v>
      </c>
      <c r="J16" s="59">
        <v>12.5</v>
      </c>
      <c r="K16" s="59">
        <v>14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59" t="s">
        <v>20</v>
      </c>
      <c r="S16" s="59">
        <v>12.5</v>
      </c>
      <c r="T16" s="59" t="s">
        <v>20</v>
      </c>
      <c r="U16" s="59">
        <v>12.5</v>
      </c>
      <c r="V16" s="59" t="s">
        <v>20</v>
      </c>
      <c r="W16" s="59">
        <v>12</v>
      </c>
      <c r="X16" s="59" t="s">
        <v>20</v>
      </c>
      <c r="Y16" s="59">
        <v>12.5</v>
      </c>
      <c r="Z16" s="125" t="s">
        <v>66</v>
      </c>
      <c r="AA16" s="112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72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15.70392297156101</v>
      </c>
      <c r="Z25" s="56">
        <v>1</v>
      </c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15.70392297156101</v>
      </c>
      <c r="AP25" s="53">
        <f t="shared" ref="AP25:AP37" si="2">SUMIF($C$11:$AN$11,"I.Mad",C25:AN25)</f>
        <v>1</v>
      </c>
      <c r="AQ25" s="72">
        <f>SUM(AO25:AP25)</f>
        <v>16.70392297156101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56">
        <v>4.4569999999999999</v>
      </c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4.4569999999999999</v>
      </c>
      <c r="AP30" s="53">
        <f t="shared" si="2"/>
        <v>0</v>
      </c>
      <c r="AQ30" s="56">
        <f t="shared" si="0"/>
        <v>4.4569999999999999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565</v>
      </c>
      <c r="G38" s="56">
        <f t="shared" si="3"/>
        <v>7554.6750000000002</v>
      </c>
      <c r="H38" s="56">
        <f t="shared" si="3"/>
        <v>106.435</v>
      </c>
      <c r="I38" s="56">
        <f t="shared" si="3"/>
        <v>8875.4570000000003</v>
      </c>
      <c r="J38" s="56">
        <f t="shared" si="3"/>
        <v>953</v>
      </c>
      <c r="K38" s="56">
        <f t="shared" si="3"/>
        <v>559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3010</v>
      </c>
      <c r="R38" s="56">
        <f t="shared" si="3"/>
        <v>0</v>
      </c>
      <c r="S38" s="56">
        <f t="shared" si="3"/>
        <v>1280</v>
      </c>
      <c r="T38" s="56">
        <f t="shared" si="3"/>
        <v>0</v>
      </c>
      <c r="U38" s="56">
        <f t="shared" si="3"/>
        <v>1630</v>
      </c>
      <c r="V38" s="56">
        <f t="shared" si="3"/>
        <v>0</v>
      </c>
      <c r="W38" s="56">
        <f t="shared" si="3"/>
        <v>5360</v>
      </c>
      <c r="X38" s="56">
        <f t="shared" si="3"/>
        <v>0</v>
      </c>
      <c r="Y38" s="56">
        <f t="shared" si="3"/>
        <v>5708.7350000000006</v>
      </c>
      <c r="Z38" s="56">
        <f t="shared" si="3"/>
        <v>556.22856435643564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33977.866999999998</v>
      </c>
      <c r="AP38" s="56">
        <f>SUM(AP12,AP18,AP24:AP37)</f>
        <v>2180.6635643564355</v>
      </c>
      <c r="AQ38" s="56">
        <f>SUM(AO38:AP38)</f>
        <v>36158.530564356435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16.600000000000001</v>
      </c>
      <c r="H39" s="58"/>
      <c r="I39" s="91">
        <v>18.899999999999999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2017-01-07T17:54:04Z</dcterms:modified>
</cp:coreProperties>
</file>