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Q35" i="5" s="1"/>
  <c r="AQ34" i="5"/>
  <c r="AP34" i="5"/>
  <c r="AO34" i="5"/>
  <c r="AP33" i="5"/>
  <c r="AO33" i="5"/>
  <c r="AQ33" i="5" s="1"/>
  <c r="AP32" i="5"/>
  <c r="AO32" i="5"/>
  <c r="AQ32" i="5" s="1"/>
  <c r="AP31" i="5"/>
  <c r="AO31" i="5"/>
  <c r="AP30" i="5"/>
  <c r="AO30" i="5"/>
  <c r="AP29" i="5"/>
  <c r="AQ29" i="5" s="1"/>
  <c r="AO29" i="5"/>
  <c r="AP28" i="5"/>
  <c r="AO28" i="5"/>
  <c r="AP27" i="5"/>
  <c r="AO27" i="5"/>
  <c r="AP26" i="5"/>
  <c r="AO26" i="5"/>
  <c r="AQ26" i="5" s="1"/>
  <c r="AP25" i="5"/>
  <c r="AO25" i="5"/>
  <c r="AP24" i="5"/>
  <c r="AO24" i="5"/>
  <c r="AQ24" i="5" s="1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1" i="5" l="1"/>
  <c r="AQ28" i="5"/>
  <c r="AQ27" i="5"/>
  <c r="AQ13" i="5"/>
  <c r="AQ30" i="5"/>
  <c r="AQ25" i="5"/>
  <c r="AQ12" i="5"/>
  <c r="AQ14" i="5"/>
  <c r="AP38" i="5"/>
  <c r="AO38" i="5"/>
  <c r="AQ38" i="5" l="1"/>
</calcChain>
</file>

<file path=xl/sharedStrings.xml><?xml version="1.0" encoding="utf-8"?>
<sst xmlns="http://schemas.openxmlformats.org/spreadsheetml/2006/main" count="357" uniqueCount="67">
  <si>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</si>
  <si>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</si>
  <si>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</si>
  <si>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</si>
  <si>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</si>
  <si>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</si>
  <si>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</si>
  <si>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</si>
  <si>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</si>
  <si>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</si>
  <si>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</si>
  <si>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</si>
  <si>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</si>
  <si>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</si>
  <si>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</si>
  <si>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</si>
  <si>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</si>
  <si>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</si>
  <si>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</si>
  <si>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</si>
  <si>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</si>
  <si>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</si>
  <si>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</si>
  <si>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</si>
  <si>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</si>
  <si>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</si>
  <si>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</si>
  <si>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</si>
  <si>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</si>
  <si>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</si>
  <si>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</si>
  <si>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</si>
  <si>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</si>
  <si>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</si>
  <si>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</si>
  <si>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</si>
  <si>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</si>
  <si>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</si>
  <si>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</si>
  <si>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</si>
  <si>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</si>
  <si>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</si>
  <si>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</si>
  <si>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</si>
  <si>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</si>
  <si>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</si>
  <si>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</si>
  <si>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</si>
  <si>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</si>
  <si>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</si>
  <si>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</si>
  <si>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</si>
  <si>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</si>
  <si>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</si>
  <si>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</si>
  <si>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</si>
  <si>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</si>
  <si>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</si>
  <si>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</si>
  <si>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</si>
  <si>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</si>
  <si>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S/M</t>
  </si>
  <si>
    <t>R.M.N°427-2015-PRODUCE,R.M.N°228-2016-PRODUCE,R.M.N°238-2016-PRODUCE</t>
  </si>
  <si>
    <t>PALOMETA</t>
  </si>
  <si>
    <t xml:space="preserve">        Fecha  : 05/07/2016</t>
  </si>
  <si>
    <t>Callao, 06 de julio del 2016</t>
  </si>
  <si>
    <t>11,5 y 14,0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</si>
</sst>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167" fontId="26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27" sqref="Y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46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56</v>
      </c>
      <c r="X10" s="123"/>
      <c r="Y10" s="114" t="s">
        <v>49</v>
      </c>
      <c r="Z10" s="115"/>
      <c r="AA10" s="122" t="s">
        <v>38</v>
      </c>
      <c r="AB10" s="123"/>
      <c r="AC10" s="122" t="s">
        <v>13</v>
      </c>
      <c r="AD10" s="123"/>
      <c r="AE10" s="121" t="s">
        <v>50</v>
      </c>
      <c r="AF10" s="115"/>
      <c r="AG10" s="121" t="s">
        <v>51</v>
      </c>
      <c r="AH10" s="115"/>
      <c r="AI10" s="121" t="s">
        <v>52</v>
      </c>
      <c r="AJ10" s="115"/>
      <c r="AK10" s="121" t="s">
        <v>53</v>
      </c>
      <c r="AL10" s="115"/>
      <c r="AM10" s="121" t="s">
        <v>54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2579</v>
      </c>
      <c r="G12" s="53">
        <v>4645.57</v>
      </c>
      <c r="H12" s="53">
        <v>0</v>
      </c>
      <c r="I12" s="53">
        <v>10630</v>
      </c>
      <c r="J12" s="53">
        <v>744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2227.346169177702</v>
      </c>
      <c r="R12" s="53">
        <v>861</v>
      </c>
      <c r="S12" s="53">
        <v>1660</v>
      </c>
      <c r="T12" s="53">
        <v>1178</v>
      </c>
      <c r="U12" s="53">
        <v>690</v>
      </c>
      <c r="V12" s="53">
        <v>532.94000000000005</v>
      </c>
      <c r="W12" s="53">
        <v>4190.95</v>
      </c>
      <c r="X12" s="53">
        <v>245</v>
      </c>
      <c r="Y12" s="53">
        <v>2486.8855653758392</v>
      </c>
      <c r="Z12" s="53">
        <v>857.46776652721405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26530.751734553542</v>
      </c>
      <c r="AP12" s="54">
        <f>SUMIF($C$11:$AN$11,"I.Mad",C12:AN12)</f>
        <v>6997.4077665272143</v>
      </c>
      <c r="AQ12" s="54">
        <f>SUM(AO12:AP12)</f>
        <v>33528.159501080758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51</v>
      </c>
      <c r="G13" s="55">
        <v>12</v>
      </c>
      <c r="H13" s="55" t="s">
        <v>20</v>
      </c>
      <c r="I13" s="55">
        <v>45</v>
      </c>
      <c r="J13" s="55">
        <v>16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21</v>
      </c>
      <c r="R13" s="55">
        <v>24</v>
      </c>
      <c r="S13" s="55">
        <v>17</v>
      </c>
      <c r="T13" s="55">
        <v>43</v>
      </c>
      <c r="U13" s="55">
        <v>7</v>
      </c>
      <c r="V13" s="55">
        <v>19</v>
      </c>
      <c r="W13" s="55">
        <v>35</v>
      </c>
      <c r="X13" s="55">
        <v>9</v>
      </c>
      <c r="Y13" s="55">
        <v>26</v>
      </c>
      <c r="Z13" s="55">
        <v>26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163</v>
      </c>
      <c r="AP13" s="54">
        <f>SUMIF($C$11:$AN$11,"I.Mad",C13:AN13)</f>
        <v>188</v>
      </c>
      <c r="AQ13" s="54">
        <f>SUM(AO13:AP13)</f>
        <v>351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11</v>
      </c>
      <c r="G14" s="55">
        <v>9</v>
      </c>
      <c r="H14" s="55" t="s">
        <v>20</v>
      </c>
      <c r="I14" s="55">
        <v>13</v>
      </c>
      <c r="J14" s="55">
        <v>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10</v>
      </c>
      <c r="R14" s="55" t="s">
        <v>61</v>
      </c>
      <c r="S14" s="55">
        <v>6</v>
      </c>
      <c r="T14" s="55">
        <v>9</v>
      </c>
      <c r="U14" s="55">
        <v>5</v>
      </c>
      <c r="V14" s="55">
        <v>3</v>
      </c>
      <c r="W14" s="55">
        <v>8</v>
      </c>
      <c r="X14" s="55">
        <v>2</v>
      </c>
      <c r="Y14" s="55">
        <v>6</v>
      </c>
      <c r="Z14" s="55">
        <v>7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57</v>
      </c>
      <c r="AP14" s="54">
        <f>SUMIF($C$11:$AN$11,"I.Mad",C14:AN14)</f>
        <v>33</v>
      </c>
      <c r="AQ14" s="54">
        <f>SUM(AO14:AP14)</f>
        <v>90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2.1091391298055067</v>
      </c>
      <c r="G15" s="55">
        <v>17.903677303720499</v>
      </c>
      <c r="H15" s="55" t="s">
        <v>20</v>
      </c>
      <c r="I15" s="55">
        <v>1.0449964493903525</v>
      </c>
      <c r="J15" s="55">
        <v>6.9518716577540118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0.27367326790544078</v>
      </c>
      <c r="T15" s="55">
        <v>0.87121458706219301</v>
      </c>
      <c r="U15" s="55">
        <v>1.9649506185774472</v>
      </c>
      <c r="V15" s="55">
        <v>0</v>
      </c>
      <c r="W15" s="55">
        <v>0</v>
      </c>
      <c r="X15" s="55">
        <v>0.43056979900440573</v>
      </c>
      <c r="Y15" s="55">
        <v>0</v>
      </c>
      <c r="Z15" s="55">
        <v>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13.5</v>
      </c>
      <c r="G16" s="61">
        <v>14</v>
      </c>
      <c r="H16" s="61" t="s">
        <v>20</v>
      </c>
      <c r="I16" s="61">
        <v>13.5</v>
      </c>
      <c r="J16" s="126" t="s">
        <v>66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>
        <v>14</v>
      </c>
      <c r="T16" s="61">
        <v>14</v>
      </c>
      <c r="U16" s="61">
        <v>14</v>
      </c>
      <c r="V16" s="61">
        <v>14</v>
      </c>
      <c r="W16" s="61">
        <v>13.5</v>
      </c>
      <c r="X16" s="61">
        <v>13.5</v>
      </c>
      <c r="Y16" s="61">
        <v>13.5</v>
      </c>
      <c r="Z16" s="61">
        <v>13.5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142</v>
      </c>
      <c r="J25" s="74"/>
      <c r="K25" s="58"/>
      <c r="L25" s="58"/>
      <c r="M25" s="58"/>
      <c r="N25" s="58"/>
      <c r="O25" s="58"/>
      <c r="P25" s="58"/>
      <c r="Q25" s="74">
        <v>2.6538308222978868</v>
      </c>
      <c r="R25" s="74"/>
      <c r="S25" s="58"/>
      <c r="T25" s="58"/>
      <c r="U25" s="74">
        <v>0.06</v>
      </c>
      <c r="V25" s="58"/>
      <c r="W25" s="58">
        <v>24.049999999999997</v>
      </c>
      <c r="X25" s="58"/>
      <c r="Y25" s="58">
        <v>103.63443462416184</v>
      </c>
      <c r="Z25" s="58">
        <v>30.517233472785865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272.39826544645973</v>
      </c>
      <c r="AP25" s="54">
        <f t="shared" ref="AP25:AP37" si="2">SUMIF($C$11:$AN$11,"I.Mad",C25:AN25)</f>
        <v>30.517233472785865</v>
      </c>
      <c r="AQ25" s="58">
        <f>SUM(AO25:AP25)</f>
        <v>302.91549891924558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58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60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63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2579</v>
      </c>
      <c r="G38" s="58">
        <f t="shared" si="3"/>
        <v>4645.57</v>
      </c>
      <c r="H38" s="58">
        <f t="shared" si="3"/>
        <v>0</v>
      </c>
      <c r="I38" s="58">
        <f t="shared" si="3"/>
        <v>10772</v>
      </c>
      <c r="J38" s="58">
        <f t="shared" si="3"/>
        <v>744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2230</v>
      </c>
      <c r="R38" s="58">
        <f t="shared" si="3"/>
        <v>861</v>
      </c>
      <c r="S38" s="58">
        <f>+SUM(S12,S18,S24:S37)</f>
        <v>1660</v>
      </c>
      <c r="T38" s="58">
        <f t="shared" si="3"/>
        <v>1178</v>
      </c>
      <c r="U38" s="58">
        <f>+SUM(U12,U18,U24:U37)</f>
        <v>690.06</v>
      </c>
      <c r="V38" s="58">
        <f t="shared" si="3"/>
        <v>532.94000000000005</v>
      </c>
      <c r="W38" s="58">
        <f t="shared" si="3"/>
        <v>4215</v>
      </c>
      <c r="X38" s="58">
        <f t="shared" si="3"/>
        <v>245</v>
      </c>
      <c r="Y38" s="58">
        <f>+SUM(Y12,Y18,Y24:Y37)</f>
        <v>2590.5200000000009</v>
      </c>
      <c r="Z38" s="58">
        <f>+SUM(Z12,Z18,Z24:Z37)</f>
        <v>887.9849999999999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26803.15</v>
      </c>
      <c r="AP38" s="58">
        <f>SUM(AP12,AP18,AP24:AP37)</f>
        <v>7027.9250000000002</v>
      </c>
      <c r="AQ38" s="58">
        <f>SUM(AO38:AP38)</f>
        <v>33831.075000000004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17.100000000000001</v>
      </c>
      <c r="H39" s="60"/>
      <c r="I39" s="93">
        <v>18.399999999999999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15.4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57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2016-06-28T20:11:28Z</cp:lastPrinted>
  <dcterms:created xsi:type="dcterms:W3CDTF">2008-10-21T17:58:04Z</dcterms:created>
  <dcterms:modified xsi:type="dcterms:W3CDTF">2016-07-06T17:11:19Z</dcterms:modified>
</cp:coreProperties>
</file>