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3" i="1" l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<sst xmlns="http://schemas.openxmlformats.org/spreadsheetml/2006/main" count="367" uniqueCount="69">
  <si>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</si>
  <si>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</si>
  <si>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</si>
  <si>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</si>
  <si>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</si>
  <si>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</si>
  <si>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</si>
  <si>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</si>
  <si>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</si>
  <si>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</si>
  <si>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</si>
  <si>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</si>
  <si>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</si>
  <si>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</si>
  <si>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</si>
  <si>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</si>
  <si>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</si>
  <si>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</si>
  <si>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</si>
  <si>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</si>
  <si>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</si>
  <si>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</si>
  <si>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</si>
  <si>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</si>
  <si>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</si>
  <si>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</si>
  <si>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</si>
  <si>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</si>
  <si>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</si>
  <si>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</si>
  <si>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</si>
  <si>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</si>
  <si>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</si>
  <si>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</si>
  <si>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</si>
  <si>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</si>
  <si>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</si>
  <si>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</si>
  <si>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</si>
  <si>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</si>
  <si>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</si>
  <si>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</si>
  <si>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</si>
  <si>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</si>
  <si>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</si>
  <si>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</si>
  <si>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</si>
  <si>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</si>
  <si>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</si>
  <si>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</si>
  <si>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</si>
  <si>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</si>
  <si>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</si>
  <si>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</si>
  <si>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</si>
  <si>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</si>
  <si>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</si>
  <si>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</si>
  <si>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</si>
  <si>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</si>
  <si>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</si>
  <si>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</si>
  <si>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</si>
  <si>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</si>
  <si>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</si>
  <si>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</si>
  <si>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05/06/2021</t>
  </si>
  <si>
    <t>Callao, 07 de junio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</si>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</sst>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D7" sqref="D6:E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66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7" t="s">
        <v>21</v>
      </c>
      <c r="Z10" s="77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550</v>
      </c>
      <c r="F12" s="36">
        <v>65</v>
      </c>
      <c r="G12" s="36">
        <v>8981.7750000000015</v>
      </c>
      <c r="H12" s="36">
        <v>3370.8199999999997</v>
      </c>
      <c r="I12" s="36">
        <v>1088.6500000000001</v>
      </c>
      <c r="J12" s="36">
        <v>81.73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891.99900000000002</v>
      </c>
      <c r="T12" s="36">
        <v>27.68</v>
      </c>
      <c r="U12" s="36">
        <v>160</v>
      </c>
      <c r="V12" s="36">
        <v>510</v>
      </c>
      <c r="W12" s="36">
        <v>1080</v>
      </c>
      <c r="X12" s="36">
        <v>0</v>
      </c>
      <c r="Y12" s="73">
        <v>7341.54</v>
      </c>
      <c r="Z12" s="36">
        <v>132.08000000000001</v>
      </c>
      <c r="AA12" s="36">
        <v>3778.9839999999999</v>
      </c>
      <c r="AB12" s="36">
        <v>108.82666666666667</v>
      </c>
      <c r="AC12" s="36">
        <v>2906.48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106.855</v>
      </c>
      <c r="AN12" s="36">
        <v>0</v>
      </c>
      <c r="AO12" s="36">
        <f>SUMIF($C$11:$AN$11,"Ind",C12:AN12)</f>
        <v>26886.282999999999</v>
      </c>
      <c r="AP12" s="36">
        <f>SUMIF($C$11:$AN$11,"I.Mad",C12:AN12)</f>
        <v>4296.1366666666663</v>
      </c>
      <c r="AQ12" s="36">
        <f>SUM(AO12:AP12)</f>
        <v>31182.419666666665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>
        <v>2</v>
      </c>
      <c r="F13" s="36">
        <v>4</v>
      </c>
      <c r="G13" s="36">
        <v>69</v>
      </c>
      <c r="H13" s="36">
        <v>70</v>
      </c>
      <c r="I13" s="36">
        <v>3</v>
      </c>
      <c r="J13" s="36">
        <v>2</v>
      </c>
      <c r="K13" s="36" t="s">
        <v>35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>
        <v>11</v>
      </c>
      <c r="T13" s="36">
        <v>1</v>
      </c>
      <c r="U13" s="36">
        <v>2</v>
      </c>
      <c r="V13" s="36">
        <v>14</v>
      </c>
      <c r="W13" s="36">
        <v>6</v>
      </c>
      <c r="X13" s="36" t="s">
        <v>35</v>
      </c>
      <c r="Y13" s="36">
        <v>46</v>
      </c>
      <c r="Z13" s="36">
        <v>2</v>
      </c>
      <c r="AA13" s="36">
        <v>18</v>
      </c>
      <c r="AB13" s="36">
        <v>1</v>
      </c>
      <c r="AC13" s="36">
        <v>12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>
        <v>2</v>
      </c>
      <c r="AN13" s="36" t="s">
        <v>35</v>
      </c>
      <c r="AO13" s="36">
        <f>SUMIF($C$11:$AN$11,"Ind*",C13:AN13)</f>
        <v>171</v>
      </c>
      <c r="AP13" s="36">
        <f>SUMIF($C$11:$AN$11,"I.Mad",C13:AN13)</f>
        <v>94</v>
      </c>
      <c r="AQ13" s="36">
        <f>SUM(AO13:AP13)</f>
        <v>265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68</v>
      </c>
      <c r="F14" s="36">
        <v>3</v>
      </c>
      <c r="G14" s="36">
        <v>3</v>
      </c>
      <c r="H14" s="36">
        <v>7</v>
      </c>
      <c r="I14" s="36" t="s">
        <v>68</v>
      </c>
      <c r="J14" s="36" t="s">
        <v>68</v>
      </c>
      <c r="K14" s="36" t="s">
        <v>35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>
        <v>6</v>
      </c>
      <c r="T14" s="36" t="s">
        <v>68</v>
      </c>
      <c r="U14" s="36">
        <v>2</v>
      </c>
      <c r="V14" s="36">
        <v>3</v>
      </c>
      <c r="W14" s="36">
        <v>3</v>
      </c>
      <c r="X14" s="36" t="s">
        <v>35</v>
      </c>
      <c r="Y14" s="73">
        <v>10</v>
      </c>
      <c r="Z14" s="36" t="s">
        <v>68</v>
      </c>
      <c r="AA14" s="36">
        <v>4</v>
      </c>
      <c r="AB14" s="36">
        <v>1</v>
      </c>
      <c r="AC14" s="36" t="s">
        <v>68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>
        <v>2</v>
      </c>
      <c r="AN14" s="36" t="s">
        <v>35</v>
      </c>
      <c r="AO14" s="36">
        <f>SUMIF($C$11:$AN$11,"Ind*",C14:AN14)</f>
        <v>30</v>
      </c>
      <c r="AP14" s="36">
        <f>SUMIF($C$11:$AN$11,"I.Mad",C14:AN14)</f>
        <v>14</v>
      </c>
      <c r="AQ14" s="36">
        <f>SUM(AO14:AP14)</f>
        <v>44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0</v>
      </c>
      <c r="G15" s="36">
        <v>49.644619565808419</v>
      </c>
      <c r="H15" s="36">
        <v>35.526150053143354</v>
      </c>
      <c r="I15" s="36" t="s">
        <v>35</v>
      </c>
      <c r="J15" s="36" t="s">
        <v>35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>
        <v>37.435820897380985</v>
      </c>
      <c r="T15" s="36" t="s">
        <v>35</v>
      </c>
      <c r="U15" s="36">
        <v>59.461828474401599</v>
      </c>
      <c r="V15" s="36">
        <v>42.292417468932626</v>
      </c>
      <c r="W15" s="36">
        <v>44.182202322117469</v>
      </c>
      <c r="X15" s="36" t="s">
        <v>35</v>
      </c>
      <c r="Y15" s="73">
        <v>24.667960894455732</v>
      </c>
      <c r="Z15" s="36" t="s">
        <v>35</v>
      </c>
      <c r="AA15" s="36">
        <v>21.269597004874345</v>
      </c>
      <c r="AB15" s="36">
        <v>22.058823529411764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>
        <v>21.825718514803075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15.5</v>
      </c>
      <c r="G16" s="42">
        <v>11.5</v>
      </c>
      <c r="H16" s="42">
        <v>12</v>
      </c>
      <c r="I16" s="42" t="s">
        <v>35</v>
      </c>
      <c r="J16" s="42" t="s">
        <v>35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>
        <v>12.5</v>
      </c>
      <c r="T16" s="42" t="s">
        <v>35</v>
      </c>
      <c r="U16" s="42">
        <v>12.5</v>
      </c>
      <c r="V16" s="42">
        <v>12.5</v>
      </c>
      <c r="W16" s="42">
        <v>12.5</v>
      </c>
      <c r="X16" s="42" t="s">
        <v>35</v>
      </c>
      <c r="Y16" s="74">
        <v>12</v>
      </c>
      <c r="Z16" s="42" t="s">
        <v>35</v>
      </c>
      <c r="AA16" s="42">
        <v>13</v>
      </c>
      <c r="AB16" s="42">
        <v>12.5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>
        <v>12.5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</v>
      </c>
      <c r="AQ25" s="48">
        <f t="shared" si="2"/>
        <v>0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3"/>
      <c r="Z27" s="36"/>
      <c r="AA27" s="36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3"/>
      <c r="Z28" s="36"/>
      <c r="AA28" s="36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73"/>
      <c r="Z29" s="36"/>
      <c r="AA29" s="36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3"/>
      <c r="Z30" s="36"/>
      <c r="AA30" s="36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74"/>
      <c r="Z31" s="42"/>
      <c r="AA31" s="42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550</v>
      </c>
      <c r="F41" s="48">
        <f t="shared" si="3"/>
        <v>65</v>
      </c>
      <c r="G41" s="48">
        <f t="shared" si="3"/>
        <v>8981.7750000000015</v>
      </c>
      <c r="H41" s="48">
        <f t="shared" si="3"/>
        <v>3370.8199999999997</v>
      </c>
      <c r="I41" s="48">
        <f t="shared" si="3"/>
        <v>1088.6500000000001</v>
      </c>
      <c r="J41" s="48">
        <f t="shared" si="3"/>
        <v>81.73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891.99900000000002</v>
      </c>
      <c r="T41" s="48">
        <f t="shared" si="3"/>
        <v>27.68</v>
      </c>
      <c r="U41" s="48">
        <f t="shared" si="3"/>
        <v>160</v>
      </c>
      <c r="V41" s="48">
        <f t="shared" si="3"/>
        <v>510</v>
      </c>
      <c r="W41" s="48">
        <f t="shared" si="3"/>
        <v>1080</v>
      </c>
      <c r="X41" s="48">
        <f t="shared" si="3"/>
        <v>0</v>
      </c>
      <c r="Y41" s="48">
        <f t="shared" si="3"/>
        <v>7341.54</v>
      </c>
      <c r="Z41" s="48">
        <f t="shared" si="3"/>
        <v>132.08000000000001</v>
      </c>
      <c r="AA41" s="48">
        <f t="shared" si="3"/>
        <v>3778.9839999999999</v>
      </c>
      <c r="AB41" s="48">
        <f t="shared" si="3"/>
        <v>108.82666666666667</v>
      </c>
      <c r="AC41" s="48">
        <f t="shared" si="3"/>
        <v>2906.48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106.855</v>
      </c>
      <c r="AN41" s="48">
        <f t="shared" si="3"/>
        <v>0</v>
      </c>
      <c r="AO41" s="48">
        <f>SUM(AO12,AO18,AO24:AO37)</f>
        <v>26886.282999999999</v>
      </c>
      <c r="AP41" s="48">
        <f>SUM(AP12,AP18,AP24:AP37)</f>
        <v>4296.1366666666663</v>
      </c>
      <c r="AQ41" s="48">
        <f t="shared" si="2"/>
        <v>31182.419666666665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18.600000000000001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65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2021-06-07T17:30:20Z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