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933BFFD-7649-4415-8447-A7CE9A2093B4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<sst xmlns="http://schemas.openxmlformats.org/spreadsheetml/2006/main" count="382" uniqueCount="68">
  <si>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</si>
  <si>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</si>
  <si>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</si>
  <si>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</si>
  <si>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</si>
  <si>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</si>
  <si>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</si>
  <si>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</si>
  <si>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</si>
  <si>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</si>
  <si>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</si>
  <si>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</si>
  <si>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</si>
  <si>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</si>
  <si>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</si>
  <si>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</si>
  <si>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</si>
  <si>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</si>
  <si>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</si>
  <si>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</si>
  <si>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</si>
  <si>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</si>
  <si>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</si>
  <si>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</si>
  <si>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</si>
  <si>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</si>
  <si>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</si>
  <si>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</si>
  <si>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</si>
  <si>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</si>
  <si>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</si>
  <si>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</si>
  <si>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</si>
  <si>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</si>
  <si>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</si>
  <si>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</si>
  <si>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</si>
  <si>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</si>
  <si>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</si>
  <si>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</si>
  <si>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</si>
  <si>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</si>
  <si>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</si>
  <si>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</si>
  <si>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</si>
  <si>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</si>
  <si>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</si>
  <si>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</si>
  <si>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</si>
  <si>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</si>
  <si>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</si>
  <si>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</si>
  <si>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</si>
  <si>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</si>
  <si>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</si>
  <si>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</si>
  <si>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</si>
  <si>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</si>
  <si>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</si>
  <si>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</si>
  <si>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</si>
  <si>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</si>
  <si>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</si>
  <si>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</si>
  <si>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</si>
  <si>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</si>
  <si>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 xml:space="preserve">        Fecha  : 04/12/2023</t>
  </si>
  <si>
    <t>Callao,05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</si>
</sst>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2" xfId="0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00000000-0005-0000-0000-000000000000}"/>
    <cellStyle name="20% - Énfasis2 2" xfId="20" xr:uid="{00000000-0005-0000-0000-000001000000}"/>
    <cellStyle name="20% - Énfasis3 2" xfId="21" xr:uid="{00000000-0005-0000-0000-000002000000}"/>
    <cellStyle name="20% - Énfasis4 2" xfId="22" xr:uid="{00000000-0005-0000-0000-000003000000}"/>
    <cellStyle name="20% - Énfasis5 2" xfId="23" xr:uid="{00000000-0005-0000-0000-000004000000}"/>
    <cellStyle name="20% - Énfasis6 2" xfId="24" xr:uid="{00000000-0005-0000-0000-000005000000}"/>
    <cellStyle name="40% - Énfasis1 2" xfId="25" xr:uid="{00000000-0005-0000-0000-000006000000}"/>
    <cellStyle name="40% - Énfasis2 2" xfId="26" xr:uid="{00000000-0005-0000-0000-000007000000}"/>
    <cellStyle name="40% - Énfasis3 2" xfId="27" xr:uid="{00000000-0005-0000-0000-000008000000}"/>
    <cellStyle name="40% - Énfasis4 2" xfId="28" xr:uid="{00000000-0005-0000-0000-000009000000}"/>
    <cellStyle name="40% - Énfasis5 2" xfId="29" xr:uid="{00000000-0005-0000-0000-00000A000000}"/>
    <cellStyle name="40% - Énfasis6 2" xfId="30" xr:uid="{00000000-0005-0000-0000-00000B000000}"/>
    <cellStyle name="60% - Énfasis1 2" xfId="31" xr:uid="{00000000-0005-0000-0000-00000C000000}"/>
    <cellStyle name="60% - Énfasis2 2" xfId="32" xr:uid="{00000000-0005-0000-0000-00000D000000}"/>
    <cellStyle name="60% - Énfasis3 2" xfId="33" xr:uid="{00000000-0005-0000-0000-00000E000000}"/>
    <cellStyle name="60% - Énfasis4 2" xfId="34" xr:uid="{00000000-0005-0000-0000-00000F000000}"/>
    <cellStyle name="60% - Énfasis5 2" xfId="35" xr:uid="{00000000-0005-0000-0000-000010000000}"/>
    <cellStyle name="60% - Énfasis6 2" xfId="36" xr:uid="{00000000-0005-0000-0000-000011000000}"/>
    <cellStyle name="Buena 2" xfId="37" xr:uid="{00000000-0005-0000-0000-000012000000}"/>
    <cellStyle name="Cálculo 2" xfId="38" xr:uid="{00000000-0005-0000-0000-000013000000}"/>
    <cellStyle name="Celda de comprobación 2" xfId="39" xr:uid="{00000000-0005-0000-0000-000014000000}"/>
    <cellStyle name="Celda vinculada 2" xfId="40" xr:uid="{00000000-0005-0000-0000-000015000000}"/>
    <cellStyle name="Encabezado 4 2" xfId="41" xr:uid="{00000000-0005-0000-0000-000016000000}"/>
    <cellStyle name="Énfasis1 2" xfId="42" xr:uid="{00000000-0005-0000-0000-000017000000}"/>
    <cellStyle name="Énfasis2 2" xfId="43" xr:uid="{00000000-0005-0000-0000-000018000000}"/>
    <cellStyle name="Énfasis3 2" xfId="44" xr:uid="{00000000-0005-0000-0000-000019000000}"/>
    <cellStyle name="Énfasis4 2" xfId="45" xr:uid="{00000000-0005-0000-0000-00001A000000}"/>
    <cellStyle name="Énfasis5 2" xfId="46" xr:uid="{00000000-0005-0000-0000-00001B000000}"/>
    <cellStyle name="Énfasis6 2" xfId="47" xr:uid="{00000000-0005-0000-0000-00001C000000}"/>
    <cellStyle name="Entrada 2" xfId="48" xr:uid="{00000000-0005-0000-0000-00001D000000}"/>
    <cellStyle name="Estilo 1" xfId="1" xr:uid="{00000000-0005-0000-0000-00001E000000}"/>
    <cellStyle name="Estilo 1 2" xfId="11" xr:uid="{00000000-0005-0000-0000-00001F000000}"/>
    <cellStyle name="Euro" xfId="2" xr:uid="{00000000-0005-0000-0000-000020000000}"/>
    <cellStyle name="Euro 2" xfId="12" xr:uid="{00000000-0005-0000-0000-000021000000}"/>
    <cellStyle name="Excel Built-in Explanatory Text" xfId="8" xr:uid="{00000000-0005-0000-0000-000022000000}"/>
    <cellStyle name="Hipervínculo 2" xfId="61" xr:uid="{00000000-0005-0000-0000-000023000000}"/>
    <cellStyle name="Incorrecto 2" xfId="49" xr:uid="{00000000-0005-0000-0000-000024000000}"/>
    <cellStyle name="Neutral 2" xfId="50" xr:uid="{00000000-0005-0000-0000-000025000000}"/>
    <cellStyle name="Normal" xfId="0" builtinId="0"/>
    <cellStyle name="Normal 2" xfId="3" xr:uid="{00000000-0005-0000-0000-000027000000}"/>
    <cellStyle name="Normal 2 2" xfId="4" xr:uid="{00000000-0005-0000-0000-000028000000}"/>
    <cellStyle name="Normal 2 2 2" xfId="52" xr:uid="{00000000-0005-0000-0000-000029000000}"/>
    <cellStyle name="Normal 2 3" xfId="13" xr:uid="{00000000-0005-0000-0000-00002A000000}"/>
    <cellStyle name="Normal 2 3 2" xfId="51" xr:uid="{00000000-0005-0000-0000-00002B000000}"/>
    <cellStyle name="Normal 2 4" xfId="16" xr:uid="{00000000-0005-0000-0000-00002C000000}"/>
    <cellStyle name="Normal 2 5" xfId="18" xr:uid="{00000000-0005-0000-0000-00002D000000}"/>
    <cellStyle name="Normal 3" xfId="5" xr:uid="{00000000-0005-0000-0000-00002E000000}"/>
    <cellStyle name="Normal 3 2" xfId="15" xr:uid="{00000000-0005-0000-0000-00002F000000}"/>
    <cellStyle name="Normal 4" xfId="6" xr:uid="{00000000-0005-0000-0000-000030000000}"/>
    <cellStyle name="Normal 5" xfId="7" xr:uid="{00000000-0005-0000-0000-000031000000}"/>
    <cellStyle name="Normal 6" xfId="9" xr:uid="{00000000-0005-0000-0000-000032000000}"/>
    <cellStyle name="Normal 7" xfId="10" xr:uid="{00000000-0005-0000-0000-000033000000}"/>
    <cellStyle name="Normal 8" xfId="14" xr:uid="{00000000-0005-0000-0000-000034000000}"/>
    <cellStyle name="Normal 9" xfId="17" xr:uid="{00000000-0005-0000-0000-000035000000}"/>
    <cellStyle name="Notas 2" xfId="53" xr:uid="{00000000-0005-0000-0000-000036000000}"/>
    <cellStyle name="Salida 2" xfId="54" xr:uid="{00000000-0005-0000-0000-000037000000}"/>
    <cellStyle name="Texto de advertencia 2" xfId="55" xr:uid="{00000000-0005-0000-0000-000038000000}"/>
    <cellStyle name="Texto explicativo 2" xfId="56" xr:uid="{00000000-0005-0000-0000-000039000000}"/>
    <cellStyle name="Título 2 2" xfId="57" xr:uid="{00000000-0005-0000-0000-00003A000000}"/>
    <cellStyle name="Título 3 2" xfId="58" xr:uid="{00000000-0005-0000-0000-00003B000000}"/>
    <cellStyle name="Título 4" xfId="59" xr:uid="{00000000-0005-0000-0000-00003C000000}"/>
    <cellStyle name="Total 2" xfId="60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G46"/>
  <sheetViews>
    <sheetView tabSelected="1" topLeftCell="N1" zoomScale="24" zoomScaleNormal="24" workbookViewId="0">
      <selection activeCell="AM24" sqref="AM24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9.33203125" style="1" bestFit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60" t="s">
        <v>63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2:43" ht="45" customHeight="1" x14ac:dyDescent="0.65">
      <c r="B5" s="61" t="s">
        <v>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2" t="s">
        <v>4</v>
      </c>
      <c r="AN6" s="62"/>
      <c r="AO6" s="62"/>
      <c r="AP6" s="62"/>
      <c r="AQ6" s="62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3"/>
      <c r="AP7" s="63"/>
      <c r="AQ7" s="63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2" t="s">
        <v>66</v>
      </c>
      <c r="AP8" s="62"/>
      <c r="AQ8" s="62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7" t="s">
        <v>8</v>
      </c>
      <c r="D10" s="57"/>
      <c r="E10" s="57" t="s">
        <v>9</v>
      </c>
      <c r="F10" s="57"/>
      <c r="G10" s="57" t="s">
        <v>10</v>
      </c>
      <c r="H10" s="57"/>
      <c r="I10" s="57" t="s">
        <v>11</v>
      </c>
      <c r="J10" s="57"/>
      <c r="K10" s="57" t="s">
        <v>12</v>
      </c>
      <c r="L10" s="57"/>
      <c r="M10" s="57" t="s">
        <v>13</v>
      </c>
      <c r="N10" s="57"/>
      <c r="O10" s="57" t="s">
        <v>14</v>
      </c>
      <c r="P10" s="57"/>
      <c r="Q10" s="57" t="s">
        <v>15</v>
      </c>
      <c r="R10" s="57"/>
      <c r="S10" s="57" t="s">
        <v>16</v>
      </c>
      <c r="T10" s="57"/>
      <c r="U10" s="57" t="s">
        <v>17</v>
      </c>
      <c r="V10" s="57"/>
      <c r="W10" s="57" t="s">
        <v>18</v>
      </c>
      <c r="X10" s="57"/>
      <c r="Y10" s="59" t="s">
        <v>19</v>
      </c>
      <c r="Z10" s="59"/>
      <c r="AA10" s="57" t="s">
        <v>20</v>
      </c>
      <c r="AB10" s="57"/>
      <c r="AC10" s="57" t="s">
        <v>21</v>
      </c>
      <c r="AD10" s="57"/>
      <c r="AE10" s="57" t="s">
        <v>22</v>
      </c>
      <c r="AF10" s="57"/>
      <c r="AG10" s="57" t="s">
        <v>23</v>
      </c>
      <c r="AH10" s="57"/>
      <c r="AI10" s="57" t="s">
        <v>24</v>
      </c>
      <c r="AJ10" s="57"/>
      <c r="AK10" s="57" t="s">
        <v>25</v>
      </c>
      <c r="AL10" s="57"/>
      <c r="AM10" s="57" t="s">
        <v>26</v>
      </c>
      <c r="AN10" s="57"/>
      <c r="AO10" s="58" t="s">
        <v>27</v>
      </c>
      <c r="AP10" s="58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639.16</v>
      </c>
      <c r="H12" s="55">
        <v>1705.96</v>
      </c>
      <c r="I12" s="55">
        <v>155.39500000000001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76.52</v>
      </c>
      <c r="T12" s="24">
        <v>0</v>
      </c>
      <c r="U12" s="24">
        <v>0</v>
      </c>
      <c r="V12" s="24">
        <v>0</v>
      </c>
      <c r="W12" s="24">
        <v>648.51499999999999</v>
      </c>
      <c r="X12" s="24">
        <v>0</v>
      </c>
      <c r="Y12" s="24">
        <v>2915.58</v>
      </c>
      <c r="Z12" s="24">
        <v>121.095</v>
      </c>
      <c r="AA12" s="24">
        <v>1668.575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6103.7449999999999</v>
      </c>
      <c r="AP12" s="24">
        <f>SUMIF($C$11:$AN$11,"I.Mad",C12:AN12)</f>
        <v>1827.0550000000001</v>
      </c>
      <c r="AQ12" s="24">
        <f>SUM(AO12:AP12)</f>
        <v>7930.8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55">
        <v>17</v>
      </c>
      <c r="H13" s="55">
        <v>41</v>
      </c>
      <c r="I13" s="55">
        <v>4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>
        <v>1</v>
      </c>
      <c r="T13" s="24" t="s">
        <v>33</v>
      </c>
      <c r="U13" s="24" t="s">
        <v>33</v>
      </c>
      <c r="V13" s="24" t="s">
        <v>33</v>
      </c>
      <c r="W13" s="55">
        <v>6</v>
      </c>
      <c r="X13" s="24" t="s">
        <v>33</v>
      </c>
      <c r="Y13" s="55">
        <v>33</v>
      </c>
      <c r="Z13" s="55">
        <v>4</v>
      </c>
      <c r="AA13" s="24">
        <v>22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83</v>
      </c>
      <c r="AP13" s="24">
        <f>SUMIF($C$11:$AN$11,"I.Mad",C13:AN13)</f>
        <v>45</v>
      </c>
      <c r="AQ13" s="24">
        <f>SUM(AO13:AP13)</f>
        <v>128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55">
        <v>7</v>
      </c>
      <c r="H14" s="55">
        <v>6</v>
      </c>
      <c r="I14" s="55">
        <v>2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>
        <v>1</v>
      </c>
      <c r="T14" s="24" t="s">
        <v>33</v>
      </c>
      <c r="U14" s="24" t="s">
        <v>33</v>
      </c>
      <c r="V14" s="24" t="s">
        <v>33</v>
      </c>
      <c r="W14" s="55">
        <v>4</v>
      </c>
      <c r="X14" s="24" t="s">
        <v>33</v>
      </c>
      <c r="Y14" s="55">
        <v>2</v>
      </c>
      <c r="Z14" s="55">
        <v>1</v>
      </c>
      <c r="AA14" s="24">
        <v>4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20</v>
      </c>
      <c r="AP14" s="24">
        <f>SUMIF($C$11:$AN$11,"I.Mad",C14:AN14)</f>
        <v>7</v>
      </c>
      <c r="AQ14" s="24">
        <f>SUM(AO14:AP14)</f>
        <v>27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55">
        <v>86.329057812294707</v>
      </c>
      <c r="H15" s="55">
        <v>82.206904353228893</v>
      </c>
      <c r="I15" s="55">
        <v>28.888797859966701</v>
      </c>
      <c r="J15" s="27" t="s">
        <v>33</v>
      </c>
      <c r="K15" s="27" t="s">
        <v>33</v>
      </c>
      <c r="L15" s="27" t="s">
        <v>33</v>
      </c>
      <c r="M15" s="27" t="s">
        <v>33</v>
      </c>
      <c r="N15" s="27" t="s">
        <v>33</v>
      </c>
      <c r="O15" s="27" t="s">
        <v>33</v>
      </c>
      <c r="P15" s="27" t="s">
        <v>33</v>
      </c>
      <c r="Q15" s="27" t="s">
        <v>33</v>
      </c>
      <c r="R15" s="27" t="s">
        <v>33</v>
      </c>
      <c r="S15" s="27">
        <v>28.260869565169799</v>
      </c>
      <c r="T15" s="27" t="s">
        <v>33</v>
      </c>
      <c r="U15" s="27" t="s">
        <v>33</v>
      </c>
      <c r="V15" s="27" t="s">
        <v>33</v>
      </c>
      <c r="W15" s="27">
        <v>55.865193764972197</v>
      </c>
      <c r="X15" s="27" t="s">
        <v>33</v>
      </c>
      <c r="Y15" s="27">
        <v>57.551334679674099</v>
      </c>
      <c r="Z15" s="27">
        <v>53.359683794468999</v>
      </c>
      <c r="AA15" s="27">
        <v>50.997959192174598</v>
      </c>
      <c r="AB15" s="27" t="s">
        <v>33</v>
      </c>
      <c r="AC15" s="27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55">
        <v>11.5</v>
      </c>
      <c r="H16" s="55">
        <v>11.5</v>
      </c>
      <c r="I16" s="27">
        <v>12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>
        <v>12</v>
      </c>
      <c r="T16" s="27" t="s">
        <v>33</v>
      </c>
      <c r="U16" s="27" t="s">
        <v>33</v>
      </c>
      <c r="V16" s="27" t="s">
        <v>33</v>
      </c>
      <c r="W16" s="27">
        <v>11.5</v>
      </c>
      <c r="X16" s="27" t="s">
        <v>33</v>
      </c>
      <c r="Y16" s="27">
        <v>11.5</v>
      </c>
      <c r="Z16" s="27">
        <v>11.5</v>
      </c>
      <c r="AA16" s="27">
        <v>11.5</v>
      </c>
      <c r="AB16" s="27" t="s">
        <v>33</v>
      </c>
      <c r="AC16" s="27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7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7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7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7">
      <c r="B27" s="35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7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7">
      <c r="B30" s="35" t="s">
        <v>46</v>
      </c>
      <c r="C30" s="24"/>
      <c r="D30" s="24"/>
      <c r="E30" s="24"/>
      <c r="F30" s="24"/>
      <c r="G30" s="24">
        <v>2.6531699999999998</v>
      </c>
      <c r="H30" s="24">
        <v>0.74256999999999995</v>
      </c>
      <c r="I30" s="27"/>
      <c r="J30" s="5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7">
        <v>5.4980000000000001E-2</v>
      </c>
      <c r="AB30" s="36"/>
      <c r="AC30" s="36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2.7081499999999998</v>
      </c>
      <c r="AP30" s="24">
        <f t="shared" si="1"/>
        <v>0.74256999999999995</v>
      </c>
      <c r="AQ30" s="33">
        <f t="shared" si="2"/>
        <v>3.4507199999999996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7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7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7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7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4" x14ac:dyDescent="0.7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4" x14ac:dyDescent="0.7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4" x14ac:dyDescent="0.7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7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7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7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7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641.81317000000001</v>
      </c>
      <c r="H41" s="33">
        <f t="shared" si="3"/>
        <v>1706.7025699999999</v>
      </c>
      <c r="I41" s="33">
        <f t="shared" si="3"/>
        <v>155.39500000000001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76.52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648.51499999999999</v>
      </c>
      <c r="X41" s="33">
        <f t="shared" si="3"/>
        <v>0</v>
      </c>
      <c r="Y41" s="33">
        <f t="shared" si="3"/>
        <v>2915.58</v>
      </c>
      <c r="Z41" s="33">
        <f t="shared" si="3"/>
        <v>121.095</v>
      </c>
      <c r="AA41" s="33">
        <f>+SUM(AA24:AA40,AA18,C12)</f>
        <v>5.4980000000000001E-2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6106.4531500000003</v>
      </c>
      <c r="AP41" s="33">
        <f>SUM(AP12,AP18,AP24:AP37)</f>
        <v>1827.79757</v>
      </c>
      <c r="AQ41" s="33">
        <f t="shared" si="2"/>
        <v>7934.25072</v>
      </c>
    </row>
    <row r="42" spans="2:43" ht="50.25" customHeight="1" x14ac:dyDescent="0.7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Ttito</cp:lastModifiedBy>
  <cp:revision>363</cp:revision>
  <cp:lastPrinted>2023-06-19T13:30:12Z</cp:lastPrinted>
  <dcterms:created xsi:type="dcterms:W3CDTF">2008-10-21T17:58:04Z</dcterms:created>
  <dcterms:modified xsi:type="dcterms:W3CDTF">2023-12-05T21:28:14Z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