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ocuments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Q19" i="5" s="1"/>
  <c r="AP18" i="5"/>
  <c r="AO18" i="5"/>
  <c r="AQ18" i="5" s="1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<sst xmlns="http://schemas.openxmlformats.org/spreadsheetml/2006/main" count="394" uniqueCount="66">
  <si>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</si>
  <si>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</si>
  <si>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</si>
  <si>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</si>
  <si>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</si>
  <si>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</si>
  <si>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</si>
  <si>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</si>
  <si>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</si>
  <si>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</si>
  <si>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</si>
  <si>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</si>
  <si>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</si>
  <si>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</si>
  <si>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</si>
  <si>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</si>
  <si>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</si>
  <si>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</si>
  <si>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</si>
  <si>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</si>
  <si>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</si>
  <si>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</si>
  <si>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</si>
  <si>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</si>
  <si>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</si>
  <si>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</si>
  <si>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</si>
  <si>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</si>
  <si>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</si>
  <si>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</si>
  <si>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</si>
  <si>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</si>
  <si>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</si>
  <si>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</si>
  <si>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</si>
  <si>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</si>
  <si>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</si>
  <si>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</si>
  <si>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</si>
  <si>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</si>
  <si>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</si>
  <si>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</si>
  <si>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</si>
  <si>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</si>
  <si>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</si>
  <si>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</si>
  <si>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</si>
  <si>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</si>
  <si>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</si>
  <si>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</si>
  <si>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</si>
  <si>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</si>
  <si>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</si>
  <si>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</si>
  <si>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</si>
  <si>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</si>
  <si>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</si>
  <si>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</si>
  <si>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</si>
  <si>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</si>
  <si>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</si>
  <si>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R.M.N°427-2015-PRODUCE,R.M.N°242-2016-PRODUCE,R.M.N°275-2016-PRODUCE</t>
  </si>
  <si>
    <t xml:space="preserve">           Atención: Sr. Bruno Giuffra Monteverde</t>
  </si>
  <si>
    <t xml:space="preserve">        Fecha  : 04/08/2016</t>
  </si>
  <si>
    <t>Callao, 05 de agosto del 2016</t>
  </si>
  <si>
    <t>11,5 y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</si>
</sst>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F29" sqref="AF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62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37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63</v>
      </c>
      <c r="AP8" s="117"/>
      <c r="AQ8" s="117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5"/>
      <c r="E10" s="114" t="s">
        <v>5</v>
      </c>
      <c r="F10" s="115"/>
      <c r="G10" s="122" t="s">
        <v>6</v>
      </c>
      <c r="H10" s="123"/>
      <c r="I10" s="124" t="s">
        <v>45</v>
      </c>
      <c r="J10" s="124"/>
      <c r="K10" s="124" t="s">
        <v>7</v>
      </c>
      <c r="L10" s="124"/>
      <c r="M10" s="114" t="s">
        <v>8</v>
      </c>
      <c r="N10" s="125"/>
      <c r="O10" s="114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54</v>
      </c>
      <c r="X10" s="123"/>
      <c r="Y10" s="114" t="s">
        <v>47</v>
      </c>
      <c r="Z10" s="115"/>
      <c r="AA10" s="122" t="s">
        <v>38</v>
      </c>
      <c r="AB10" s="123"/>
      <c r="AC10" s="122" t="s">
        <v>13</v>
      </c>
      <c r="AD10" s="123"/>
      <c r="AE10" s="121" t="s">
        <v>48</v>
      </c>
      <c r="AF10" s="115"/>
      <c r="AG10" s="121" t="s">
        <v>49</v>
      </c>
      <c r="AH10" s="115"/>
      <c r="AI10" s="121" t="s">
        <v>50</v>
      </c>
      <c r="AJ10" s="115"/>
      <c r="AK10" s="121" t="s">
        <v>51</v>
      </c>
      <c r="AL10" s="115"/>
      <c r="AM10" s="121" t="s">
        <v>52</v>
      </c>
      <c r="AN10" s="115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879.65</v>
      </c>
      <c r="AF12" s="53">
        <v>45.185000000000002</v>
      </c>
      <c r="AG12" s="53">
        <v>2224.35</v>
      </c>
      <c r="AH12" s="53">
        <v>0</v>
      </c>
      <c r="AI12" s="53">
        <v>0</v>
      </c>
      <c r="AJ12" s="53">
        <v>0</v>
      </c>
      <c r="AK12" s="53">
        <v>775.02499999999998</v>
      </c>
      <c r="AL12" s="53">
        <v>0</v>
      </c>
      <c r="AM12" s="53">
        <v>0</v>
      </c>
      <c r="AN12" s="53">
        <v>0</v>
      </c>
      <c r="AO12" s="54">
        <f>SUMIF($C$11:$AN$11,"Ind*",C12:AN12)</f>
        <v>3879.0250000000001</v>
      </c>
      <c r="AP12" s="54">
        <f>SUMIF($C$11:$AN$11,"I.Mad",C12:AN12)</f>
        <v>45.185000000000002</v>
      </c>
      <c r="AQ12" s="54">
        <f>SUM(AO12:AP12)</f>
        <v>3924.21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19</v>
      </c>
      <c r="AF13" s="55">
        <v>1</v>
      </c>
      <c r="AG13" s="55">
        <v>33</v>
      </c>
      <c r="AH13" s="55" t="s">
        <v>20</v>
      </c>
      <c r="AI13" s="55" t="s">
        <v>20</v>
      </c>
      <c r="AJ13" s="55" t="s">
        <v>20</v>
      </c>
      <c r="AK13" s="55">
        <v>7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59</v>
      </c>
      <c r="AP13" s="54">
        <f>SUMIF($C$11:$AN$11,"I.Mad",C13:AN13)</f>
        <v>1</v>
      </c>
      <c r="AQ13" s="54">
        <f>SUM(AO13:AP13)</f>
        <v>60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5</v>
      </c>
      <c r="AF14" s="55">
        <v>1</v>
      </c>
      <c r="AG14" s="55">
        <v>10</v>
      </c>
      <c r="AH14" s="55" t="s">
        <v>20</v>
      </c>
      <c r="AI14" s="55" t="s">
        <v>20</v>
      </c>
      <c r="AJ14" s="55" t="s">
        <v>20</v>
      </c>
      <c r="AK14" s="55">
        <v>2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17</v>
      </c>
      <c r="AP14" s="54">
        <f>SUMIF($C$11:$AN$11,"I.Mad",C14:AN14)</f>
        <v>1</v>
      </c>
      <c r="AQ14" s="54">
        <f>SUM(AO14:AP14)</f>
        <v>18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38.295121684412237</v>
      </c>
      <c r="AF15" s="55">
        <v>47.257383966244731</v>
      </c>
      <c r="AG15" s="55">
        <v>20.896494120254761</v>
      </c>
      <c r="AH15" s="55" t="s">
        <v>20</v>
      </c>
      <c r="AI15" s="55" t="s">
        <v>20</v>
      </c>
      <c r="AJ15" s="55" t="s">
        <v>20</v>
      </c>
      <c r="AK15" s="55">
        <v>8.003538855293284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126" t="s">
        <v>65</v>
      </c>
      <c r="AF16" s="61">
        <v>12</v>
      </c>
      <c r="AG16" s="61">
        <v>13</v>
      </c>
      <c r="AH16" s="61" t="s">
        <v>20</v>
      </c>
      <c r="AI16" s="61" t="s">
        <v>20</v>
      </c>
      <c r="AJ16" s="61" t="s">
        <v>20</v>
      </c>
      <c r="AK16" s="61">
        <v>13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879.65</v>
      </c>
      <c r="AF38" s="58">
        <f t="shared" si="4"/>
        <v>45.185000000000002</v>
      </c>
      <c r="AG38" s="58">
        <f t="shared" si="4"/>
        <v>2224.35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775.02499999999998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3879.0250000000001</v>
      </c>
      <c r="AP38" s="58">
        <f>SUM(AP12,AP18,AP24:AP37)</f>
        <v>45.185000000000002</v>
      </c>
      <c r="AQ38" s="58">
        <f>SUM(AO38:AP38)</f>
        <v>3924.21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</v>
      </c>
      <c r="H39" s="60"/>
      <c r="I39" s="93">
        <v>18.13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16.2</v>
      </c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2016-08-05T18:05:41Z</dcterms:modified>
</cp:coreProperties>
</file>