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P36" i="5"/>
  <c r="AO36" i="5"/>
  <c r="AQ36" i="5" s="1"/>
  <c r="AQ35" i="5"/>
  <c r="AP35" i="5"/>
  <c r="AO35" i="5"/>
  <c r="AQ34" i="5"/>
  <c r="AP34" i="5"/>
  <c r="AO34" i="5"/>
  <c r="AP33" i="5"/>
  <c r="AO33" i="5"/>
  <c r="AQ33" i="5" s="1"/>
  <c r="AP32" i="5"/>
  <c r="AO32" i="5"/>
  <c r="AQ32" i="5" s="1"/>
  <c r="AP31" i="5"/>
  <c r="AQ31" i="5" s="1"/>
  <c r="AO31" i="5"/>
  <c r="AP30" i="5"/>
  <c r="AO30" i="5"/>
  <c r="AQ29" i="5"/>
  <c r="AP29" i="5"/>
  <c r="AO29" i="5"/>
  <c r="AP28" i="5"/>
  <c r="AO28" i="5"/>
  <c r="AP27" i="5"/>
  <c r="AO27" i="5"/>
  <c r="AP26" i="5"/>
  <c r="AO26" i="5"/>
  <c r="AQ26" i="5" s="1"/>
  <c r="AP25" i="5"/>
  <c r="AO25" i="5"/>
  <c r="AP24" i="5"/>
  <c r="AO24" i="5"/>
  <c r="AQ24" i="5" s="1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28" i="5" l="1"/>
  <c r="AQ27" i="5"/>
  <c r="AQ13" i="5"/>
  <c r="AQ30" i="5"/>
  <c r="AQ25" i="5"/>
  <c r="AQ12" i="5"/>
  <c r="AQ14" i="5"/>
  <c r="AP38" i="5"/>
  <c r="AO38" i="5"/>
  <c r="AQ38" i="5" l="1"/>
</calcChain>
</file>

<file path=xl/sharedStrings.xml><?xml version="1.0" encoding="utf-8"?>
<sst xmlns="http://schemas.openxmlformats.org/spreadsheetml/2006/main" count="353" uniqueCount="67">
  <si>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</si>
  <si>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</si>
  <si>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</si>
  <si>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</si>
  <si>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</si>
  <si>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</si>
  <si>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</si>
  <si>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</si>
  <si>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</si>
  <si>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</si>
  <si>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</si>
  <si>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</si>
  <si>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</si>
  <si>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</si>
  <si>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</si>
  <si>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</si>
  <si>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</si>
  <si>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</si>
  <si>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</si>
  <si>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</si>
  <si>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</si>
  <si>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</si>
  <si>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</si>
  <si>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</si>
  <si>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</si>
  <si>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</si>
  <si>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</si>
  <si>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</si>
  <si>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</si>
  <si>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</si>
  <si>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</si>
  <si>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</si>
  <si>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</si>
  <si>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</si>
  <si>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</si>
  <si>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</si>
  <si>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</si>
  <si>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</si>
  <si>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</si>
  <si>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</si>
  <si>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</si>
  <si>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</si>
  <si>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</si>
  <si>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</si>
  <si>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</si>
  <si>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</si>
  <si>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</si>
  <si>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</si>
  <si>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</si>
  <si>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</si>
  <si>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</si>
  <si>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</si>
  <si>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</si>
  <si>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</si>
  <si>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</si>
  <si>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</si>
  <si>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</si>
  <si>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</si>
  <si>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</si>
  <si>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</si>
  <si>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</si>
  <si>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S/M</t>
  </si>
  <si>
    <t>R.M.N°427-2015-PRODUCE,R.M.N°228-2016-PRODUCE,R.M.N°238-2016-PRODUCE</t>
  </si>
  <si>
    <t xml:space="preserve">        Fecha  : 04/07/2016</t>
  </si>
  <si>
    <t>Callao, 05 de julio del 2016</t>
  </si>
  <si>
    <t>PALOMETA</t>
  </si>
  <si>
    <t>12.5 y 11.0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</si>
</sst>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Q28" sqref="Q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44</v>
      </c>
    </row>
    <row r="2" spans="2:48" ht="30" x14ac:dyDescent="0.4">
      <c r="B2" s="95" t="s">
        <v>45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46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56</v>
      </c>
      <c r="X10" s="117"/>
      <c r="Y10" s="118" t="s">
        <v>49</v>
      </c>
      <c r="Z10" s="115"/>
      <c r="AA10" s="116" t="s">
        <v>38</v>
      </c>
      <c r="AB10" s="117"/>
      <c r="AC10" s="116" t="s">
        <v>13</v>
      </c>
      <c r="AD10" s="117"/>
      <c r="AE10" s="114" t="s">
        <v>50</v>
      </c>
      <c r="AF10" s="115"/>
      <c r="AG10" s="114" t="s">
        <v>51</v>
      </c>
      <c r="AH10" s="115"/>
      <c r="AI10" s="114" t="s">
        <v>52</v>
      </c>
      <c r="AJ10" s="115"/>
      <c r="AK10" s="114" t="s">
        <v>53</v>
      </c>
      <c r="AL10" s="115"/>
      <c r="AM10" s="114" t="s">
        <v>54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3241.0549999999998</v>
      </c>
      <c r="H12" s="53">
        <v>0</v>
      </c>
      <c r="I12" s="53">
        <v>2688</v>
      </c>
      <c r="J12" s="53">
        <v>41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1559.943</v>
      </c>
      <c r="R12" s="53">
        <v>1000</v>
      </c>
      <c r="S12" s="53">
        <v>1710</v>
      </c>
      <c r="T12" s="53">
        <v>3339.2269999999999</v>
      </c>
      <c r="U12" s="53">
        <v>1707.2249999999999</v>
      </c>
      <c r="V12" s="53">
        <v>1286.9000000000001</v>
      </c>
      <c r="W12" s="53">
        <v>3643.625</v>
      </c>
      <c r="X12" s="53">
        <v>2020</v>
      </c>
      <c r="Y12" s="53">
        <v>5542.5739669364775</v>
      </c>
      <c r="Z12" s="53">
        <v>3535.7242392952116</v>
      </c>
      <c r="AA12" s="53">
        <v>3919.2020000000002</v>
      </c>
      <c r="AB12" s="53">
        <v>0</v>
      </c>
      <c r="AC12" s="53">
        <v>3413.71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27425.333966936476</v>
      </c>
      <c r="AP12" s="54">
        <f>SUMIF($C$11:$AN$11,"I.Mad",C12:AN12)</f>
        <v>11222.851239295213</v>
      </c>
      <c r="AQ12" s="54">
        <f>SUM(AO12:AP12)</f>
        <v>38648.18520623169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>
        <v>10</v>
      </c>
      <c r="H13" s="55" t="s">
        <v>20</v>
      </c>
      <c r="I13" s="55">
        <v>14</v>
      </c>
      <c r="J13" s="55">
        <v>2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27</v>
      </c>
      <c r="R13" s="55">
        <v>20</v>
      </c>
      <c r="S13" s="55">
        <v>8</v>
      </c>
      <c r="T13" s="55">
        <v>53</v>
      </c>
      <c r="U13" s="55">
        <v>7</v>
      </c>
      <c r="V13" s="55">
        <v>17</v>
      </c>
      <c r="W13" s="55">
        <v>37</v>
      </c>
      <c r="X13" s="55">
        <v>33</v>
      </c>
      <c r="Y13" s="55">
        <v>35</v>
      </c>
      <c r="Z13" s="55">
        <v>46</v>
      </c>
      <c r="AA13" s="55">
        <v>19</v>
      </c>
      <c r="AB13" s="55" t="s">
        <v>20</v>
      </c>
      <c r="AC13" s="55">
        <v>23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180</v>
      </c>
      <c r="AP13" s="54">
        <f>SUMIF($C$11:$AN$11,"I.Mad",C13:AN13)</f>
        <v>171</v>
      </c>
      <c r="AQ13" s="54">
        <f>SUM(AO13:AP13)</f>
        <v>351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>
        <v>8</v>
      </c>
      <c r="H14" s="55" t="s">
        <v>20</v>
      </c>
      <c r="I14" s="55">
        <v>2</v>
      </c>
      <c r="J14" s="55" t="s">
        <v>61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6</v>
      </c>
      <c r="R14" s="55">
        <v>4</v>
      </c>
      <c r="S14" s="55">
        <v>2</v>
      </c>
      <c r="T14" s="55">
        <v>9</v>
      </c>
      <c r="U14" s="55">
        <v>2</v>
      </c>
      <c r="V14" s="55">
        <v>5</v>
      </c>
      <c r="W14" s="55">
        <v>7</v>
      </c>
      <c r="X14" s="55">
        <v>3</v>
      </c>
      <c r="Y14" s="55">
        <v>5</v>
      </c>
      <c r="Z14" s="55">
        <v>10</v>
      </c>
      <c r="AA14" s="55">
        <v>6</v>
      </c>
      <c r="AB14" s="55" t="s">
        <v>20</v>
      </c>
      <c r="AC14" s="55">
        <v>5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43</v>
      </c>
      <c r="AP14" s="54">
        <f>SUMIF($C$11:$AN$11,"I.Mad",C14:AN14)</f>
        <v>31</v>
      </c>
      <c r="AQ14" s="54">
        <f>SUM(AO14:AP14)</f>
        <v>74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15.125656601817482</v>
      </c>
      <c r="H15" s="55" t="s">
        <v>20</v>
      </c>
      <c r="I15" s="55">
        <v>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>
        <v>0</v>
      </c>
      <c r="S15" s="55">
        <v>1.2620456581889896</v>
      </c>
      <c r="T15" s="55">
        <v>1.8207745538746869</v>
      </c>
      <c r="U15" s="55">
        <v>0.65070096901782171</v>
      </c>
      <c r="V15" s="55">
        <v>0.73739668625938215</v>
      </c>
      <c r="W15" s="55">
        <v>0</v>
      </c>
      <c r="X15" s="55">
        <v>0</v>
      </c>
      <c r="Y15" s="55">
        <v>0</v>
      </c>
      <c r="Z15" s="55">
        <v>0</v>
      </c>
      <c r="AA15" s="55">
        <v>5.676037125038599</v>
      </c>
      <c r="AB15" s="55" t="s">
        <v>20</v>
      </c>
      <c r="AC15" s="55">
        <v>35.887167313053759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>
        <v>13.5</v>
      </c>
      <c r="H16" s="61" t="s">
        <v>20</v>
      </c>
      <c r="I16" s="61">
        <v>14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14.5</v>
      </c>
      <c r="R16" s="61">
        <v>14.5</v>
      </c>
      <c r="S16" s="61">
        <v>14.5</v>
      </c>
      <c r="T16" s="61">
        <v>14.5</v>
      </c>
      <c r="U16" s="61">
        <v>13.5</v>
      </c>
      <c r="V16" s="61">
        <v>14</v>
      </c>
      <c r="W16" s="61">
        <v>14</v>
      </c>
      <c r="X16" s="61">
        <v>13.5</v>
      </c>
      <c r="Y16" s="61">
        <v>14</v>
      </c>
      <c r="Z16" s="61">
        <v>14</v>
      </c>
      <c r="AA16" s="61">
        <v>13</v>
      </c>
      <c r="AB16" s="61" t="s">
        <v>20</v>
      </c>
      <c r="AC16" s="61" t="s">
        <v>66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>
        <v>5.730659025787966E-2</v>
      </c>
      <c r="R25" s="74"/>
      <c r="S25" s="58">
        <v>0.77272727272727271</v>
      </c>
      <c r="T25" s="58"/>
      <c r="U25" s="74">
        <v>2.7749999999999999</v>
      </c>
      <c r="V25" s="58"/>
      <c r="W25" s="58">
        <v>116.37499999999999</v>
      </c>
      <c r="X25" s="58"/>
      <c r="Y25" s="58">
        <v>118.16603306352263</v>
      </c>
      <c r="Z25" s="58">
        <v>88.785760704788103</v>
      </c>
      <c r="AA25" s="58">
        <v>60.798000000000002</v>
      </c>
      <c r="AB25" s="58"/>
      <c r="AC25" s="58">
        <v>1.29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300.23406692650781</v>
      </c>
      <c r="AP25" s="54">
        <f t="shared" ref="AP25:AP37" si="2">SUMIF($C$11:$AN$11,"I.Mad",C25:AN25)</f>
        <v>88.785760704788103</v>
      </c>
      <c r="AQ25" s="58">
        <f>SUM(AO25:AP25)</f>
        <v>389.01982763129593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59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58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47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60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>
        <v>1.1000000000000001</v>
      </c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1.1000000000000001</v>
      </c>
      <c r="AP36" s="54">
        <f t="shared" si="2"/>
        <v>0</v>
      </c>
      <c r="AQ36" s="58">
        <f t="shared" si="0"/>
        <v>1.1000000000000001</v>
      </c>
    </row>
    <row r="37" spans="2:43" ht="50.25" customHeight="1" x14ac:dyDescent="0.55000000000000004">
      <c r="B37" s="84" t="s">
        <v>48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3241.0549999999998</v>
      </c>
      <c r="H38" s="58">
        <f t="shared" si="3"/>
        <v>0</v>
      </c>
      <c r="I38" s="58">
        <f t="shared" si="3"/>
        <v>2688</v>
      </c>
      <c r="J38" s="58">
        <f t="shared" si="3"/>
        <v>41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1560.0003065902579</v>
      </c>
      <c r="R38" s="58">
        <f t="shared" si="3"/>
        <v>1000</v>
      </c>
      <c r="S38" s="58">
        <f>+SUM(S12,S18,S24:S37)</f>
        <v>1710.7727272727273</v>
      </c>
      <c r="T38" s="58">
        <f t="shared" si="3"/>
        <v>3339.2269999999999</v>
      </c>
      <c r="U38" s="58">
        <f>+SUM(U12,U18,U24:U37)</f>
        <v>1711.1</v>
      </c>
      <c r="V38" s="58">
        <f t="shared" si="3"/>
        <v>1286.9000000000001</v>
      </c>
      <c r="W38" s="58">
        <f t="shared" si="3"/>
        <v>3760</v>
      </c>
      <c r="X38" s="58">
        <f t="shared" si="3"/>
        <v>2020</v>
      </c>
      <c r="Y38" s="58">
        <f>+SUM(Y12,Y18,Y24:Y37)</f>
        <v>5660.74</v>
      </c>
      <c r="Z38" s="58">
        <f>+SUM(Z12,Z18,Z24:Z37)</f>
        <v>3624.5099999999998</v>
      </c>
      <c r="AA38" s="58">
        <f>+SUM(AA12,AA18,AA24:AA37)</f>
        <v>3980</v>
      </c>
      <c r="AB38" s="58">
        <f t="shared" ref="AB38:AN38" si="4">+SUM(AB12,AB18,AB24:AB37)</f>
        <v>0</v>
      </c>
      <c r="AC38" s="58">
        <f>+SUM(AC12,AC18,AC24:AC37)</f>
        <v>3415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27726.668033862981</v>
      </c>
      <c r="AP38" s="58">
        <f>SUM(AP12,AP18,AP24:AP37)</f>
        <v>11311.637000000001</v>
      </c>
      <c r="AQ38" s="58">
        <f>SUM(AO38:AP38)</f>
        <v>39038.305033862984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/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15.9</v>
      </c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57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2016-06-28T20:11:28Z</cp:lastPrinted>
  <dcterms:created xsi:type="dcterms:W3CDTF">2008-10-21T17:58:04Z</dcterms:created>
  <dcterms:modified xsi:type="dcterms:W3CDTF">2016-07-05T18:05:16Z</dcterms:modified>
</cp:coreProperties>
</file>