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3" i="1" l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<sst xmlns="http://schemas.openxmlformats.org/spreadsheetml/2006/main" count="361" uniqueCount="70">
  <si>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</si>
  <si>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</si>
  <si>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</si>
  <si>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</si>
  <si>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</si>
  <si>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</si>
  <si>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</si>
  <si>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</si>
  <si>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</si>
  <si>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</si>
  <si>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</si>
  <si>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</si>
  <si>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</si>
  <si>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</si>
  <si>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</si>
  <si>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</si>
  <si>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</si>
  <si>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</si>
  <si>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</si>
  <si>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</si>
  <si>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</si>
  <si>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</si>
  <si>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</si>
  <si>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</si>
  <si>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</si>
  <si>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</si>
  <si>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</si>
  <si>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</si>
  <si>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</si>
  <si>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</si>
  <si>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</si>
  <si>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</si>
  <si>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</si>
  <si>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</si>
  <si>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</si>
  <si>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</si>
  <si>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</si>
  <si>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</si>
  <si>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</si>
  <si>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</si>
  <si>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</si>
  <si>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</si>
  <si>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</si>
  <si>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</si>
  <si>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</si>
  <si>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</si>
  <si>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</si>
  <si>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</si>
  <si>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</si>
  <si>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</si>
  <si>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</si>
  <si>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</si>
  <si>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</si>
  <si>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</si>
  <si>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</si>
  <si>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</si>
  <si>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</si>
  <si>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</si>
  <si>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</si>
  <si>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</si>
  <si>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</si>
  <si>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</si>
  <si>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</si>
  <si>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</si>
  <si>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</si>
  <si>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</si>
  <si>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Fecha  : 04/06/2021</t>
  </si>
  <si>
    <t>Callao, 06 de junio del 2021</t>
  </si>
  <si>
    <t>S/M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</si>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</sst>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G42" sqref="G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66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5" t="s">
        <v>10</v>
      </c>
      <c r="D10" s="75"/>
      <c r="E10" s="75" t="s">
        <v>11</v>
      </c>
      <c r="F10" s="75"/>
      <c r="G10" s="75" t="s">
        <v>12</v>
      </c>
      <c r="H10" s="75"/>
      <c r="I10" s="75" t="s">
        <v>13</v>
      </c>
      <c r="J10" s="75"/>
      <c r="K10" s="75" t="s">
        <v>14</v>
      </c>
      <c r="L10" s="75"/>
      <c r="M10" s="75" t="s">
        <v>15</v>
      </c>
      <c r="N10" s="75"/>
      <c r="O10" s="75" t="s">
        <v>16</v>
      </c>
      <c r="P10" s="75"/>
      <c r="Q10" s="75" t="s">
        <v>17</v>
      </c>
      <c r="R10" s="75"/>
      <c r="S10" s="75" t="s">
        <v>18</v>
      </c>
      <c r="T10" s="75"/>
      <c r="U10" s="75" t="s">
        <v>19</v>
      </c>
      <c r="V10" s="75"/>
      <c r="W10" s="75" t="s">
        <v>20</v>
      </c>
      <c r="X10" s="75"/>
      <c r="Y10" s="77" t="s">
        <v>21</v>
      </c>
      <c r="Z10" s="77"/>
      <c r="AA10" s="75" t="s">
        <v>22</v>
      </c>
      <c r="AB10" s="75"/>
      <c r="AC10" s="75" t="s">
        <v>23</v>
      </c>
      <c r="AD10" s="75"/>
      <c r="AE10" s="75" t="s">
        <v>24</v>
      </c>
      <c r="AF10" s="75"/>
      <c r="AG10" s="75" t="s">
        <v>25</v>
      </c>
      <c r="AH10" s="75"/>
      <c r="AI10" s="75" t="s">
        <v>26</v>
      </c>
      <c r="AJ10" s="75"/>
      <c r="AK10" s="75" t="s">
        <v>27</v>
      </c>
      <c r="AL10" s="75"/>
      <c r="AM10" s="75" t="s">
        <v>28</v>
      </c>
      <c r="AN10" s="75"/>
      <c r="AO10" s="76" t="s">
        <v>29</v>
      </c>
      <c r="AP10" s="76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3070</v>
      </c>
      <c r="F12" s="36">
        <v>267</v>
      </c>
      <c r="G12" s="36">
        <v>9730.9349999999995</v>
      </c>
      <c r="H12" s="36">
        <v>4880.9399999999996</v>
      </c>
      <c r="I12" s="36">
        <v>9974.77</v>
      </c>
      <c r="J12" s="36">
        <v>179.49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1835</v>
      </c>
      <c r="R12" s="36">
        <v>0</v>
      </c>
      <c r="S12" s="36">
        <v>952.22</v>
      </c>
      <c r="T12" s="36">
        <v>102.55</v>
      </c>
      <c r="U12" s="36">
        <v>400</v>
      </c>
      <c r="V12" s="36">
        <v>670</v>
      </c>
      <c r="W12" s="36">
        <v>1240</v>
      </c>
      <c r="X12" s="36">
        <v>289</v>
      </c>
      <c r="Y12" s="73">
        <v>5681.0099999999993</v>
      </c>
      <c r="Z12" s="36">
        <v>382.68000000000006</v>
      </c>
      <c r="AA12" s="36">
        <v>2342.4699999999998</v>
      </c>
      <c r="AB12" s="36">
        <v>102.94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SUMIF($C$11:$AN$11,"Ind",C12:AN12)</f>
        <v>35226.405000000006</v>
      </c>
      <c r="AP12" s="36">
        <f>SUMIF($C$11:$AN$11,"I.Mad",C12:AN12)</f>
        <v>6874.5999999999995</v>
      </c>
      <c r="AQ12" s="36">
        <f>SUM(AO12:AP12)</f>
        <v>42101.005000000005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>
        <v>11</v>
      </c>
      <c r="F13" s="36">
        <v>9</v>
      </c>
      <c r="G13" s="36">
        <v>60</v>
      </c>
      <c r="H13" s="36">
        <v>79</v>
      </c>
      <c r="I13" s="36">
        <v>39</v>
      </c>
      <c r="J13" s="36">
        <v>2</v>
      </c>
      <c r="K13" s="36" t="s">
        <v>35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>
        <v>15</v>
      </c>
      <c r="R13" s="36" t="s">
        <v>35</v>
      </c>
      <c r="S13" s="36">
        <v>10</v>
      </c>
      <c r="T13" s="36">
        <v>2</v>
      </c>
      <c r="U13" s="36">
        <v>4</v>
      </c>
      <c r="V13" s="36">
        <v>13</v>
      </c>
      <c r="W13" s="36">
        <v>9</v>
      </c>
      <c r="X13" s="36">
        <v>3</v>
      </c>
      <c r="Y13" s="73">
        <v>44</v>
      </c>
      <c r="Z13" s="36">
        <v>7</v>
      </c>
      <c r="AA13" s="36">
        <v>14</v>
      </c>
      <c r="AB13" s="36">
        <v>1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206</v>
      </c>
      <c r="AP13" s="36">
        <f>SUMIF($C$11:$AN$11,"I.Mad",C13:AN13)</f>
        <v>116</v>
      </c>
      <c r="AQ13" s="36">
        <f>SUM(AO13:AP13)</f>
        <v>322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69</v>
      </c>
      <c r="F14" s="36">
        <v>2</v>
      </c>
      <c r="G14" s="36">
        <v>13</v>
      </c>
      <c r="H14" s="36">
        <v>6</v>
      </c>
      <c r="I14" s="36">
        <v>4</v>
      </c>
      <c r="J14" s="36" t="s">
        <v>69</v>
      </c>
      <c r="K14" s="36" t="s">
        <v>35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>
        <v>8</v>
      </c>
      <c r="R14" s="36" t="s">
        <v>35</v>
      </c>
      <c r="S14" s="36">
        <v>5</v>
      </c>
      <c r="T14" s="36" t="s">
        <v>69</v>
      </c>
      <c r="U14" s="36">
        <v>2</v>
      </c>
      <c r="V14" s="36">
        <v>4</v>
      </c>
      <c r="W14" s="36">
        <v>4</v>
      </c>
      <c r="X14" s="36">
        <v>3</v>
      </c>
      <c r="Y14" s="73">
        <v>9</v>
      </c>
      <c r="Z14" s="36">
        <v>1</v>
      </c>
      <c r="AA14" s="36">
        <v>5</v>
      </c>
      <c r="AB14" s="36" t="s">
        <v>68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50</v>
      </c>
      <c r="AP14" s="36">
        <f>SUMIF($C$11:$AN$11,"I.Mad",C14:AN14)</f>
        <v>16</v>
      </c>
      <c r="AQ14" s="36">
        <f>SUM(AO14:AP14)</f>
        <v>66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>
        <v>18.205979967659601</v>
      </c>
      <c r="G15" s="36">
        <v>25.090615199753788</v>
      </c>
      <c r="H15" s="36">
        <v>44.25875652108207</v>
      </c>
      <c r="I15" s="36">
        <v>42.730314180059352</v>
      </c>
      <c r="J15" s="36" t="s">
        <v>35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>
        <v>15.74529573269063</v>
      </c>
      <c r="R15" s="36" t="s">
        <v>35</v>
      </c>
      <c r="S15" s="36">
        <v>21.458328772141225</v>
      </c>
      <c r="T15" s="36" t="s">
        <v>35</v>
      </c>
      <c r="U15" s="36">
        <v>31.123117322329243</v>
      </c>
      <c r="V15" s="36">
        <v>39.465940804764671</v>
      </c>
      <c r="W15" s="36">
        <v>9.9898792369254448</v>
      </c>
      <c r="X15" s="36">
        <v>28.371117868459351</v>
      </c>
      <c r="Y15" s="73">
        <v>34.8844125155358</v>
      </c>
      <c r="Z15" s="36">
        <v>36.792452830188672</v>
      </c>
      <c r="AA15" s="36">
        <v>26.707703511195312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>
        <v>12</v>
      </c>
      <c r="G16" s="42">
        <v>12.5</v>
      </c>
      <c r="H16" s="42">
        <v>11.5</v>
      </c>
      <c r="I16" s="42">
        <v>11.5</v>
      </c>
      <c r="J16" s="42" t="s">
        <v>35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>
        <v>13</v>
      </c>
      <c r="R16" s="42" t="s">
        <v>35</v>
      </c>
      <c r="S16" s="42">
        <v>13</v>
      </c>
      <c r="T16" s="42" t="s">
        <v>35</v>
      </c>
      <c r="U16" s="42">
        <v>12.5</v>
      </c>
      <c r="V16" s="42">
        <v>13</v>
      </c>
      <c r="W16" s="42">
        <v>13</v>
      </c>
      <c r="X16" s="42">
        <v>13</v>
      </c>
      <c r="Y16" s="74">
        <v>12</v>
      </c>
      <c r="Z16" s="42">
        <v>12.5</v>
      </c>
      <c r="AA16" s="42">
        <v>12.5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/>
      <c r="J25" s="5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0</v>
      </c>
      <c r="AP25" s="36">
        <f t="shared" si="1"/>
        <v>0</v>
      </c>
      <c r="AQ25" s="48">
        <f t="shared" si="2"/>
        <v>0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73"/>
      <c r="Z27" s="36"/>
      <c r="AA27" s="36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73"/>
      <c r="Z28" s="36"/>
      <c r="AA28" s="36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73"/>
      <c r="Z29" s="36"/>
      <c r="AA29" s="36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73"/>
      <c r="Z30" s="36"/>
      <c r="AA30" s="36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74"/>
      <c r="Z31" s="42"/>
      <c r="AA31" s="42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3070</v>
      </c>
      <c r="F41" s="48">
        <f t="shared" si="3"/>
        <v>267</v>
      </c>
      <c r="G41" s="48">
        <f t="shared" si="3"/>
        <v>9730.9349999999995</v>
      </c>
      <c r="H41" s="48">
        <f t="shared" si="3"/>
        <v>4880.9399999999996</v>
      </c>
      <c r="I41" s="48">
        <f t="shared" si="3"/>
        <v>9974.77</v>
      </c>
      <c r="J41" s="48">
        <f t="shared" si="3"/>
        <v>179.49</v>
      </c>
      <c r="K41" s="48">
        <f t="shared" si="3"/>
        <v>0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1835</v>
      </c>
      <c r="R41" s="48">
        <f t="shared" si="3"/>
        <v>0</v>
      </c>
      <c r="S41" s="48">
        <f t="shared" si="3"/>
        <v>952.22</v>
      </c>
      <c r="T41" s="48">
        <f t="shared" si="3"/>
        <v>102.55</v>
      </c>
      <c r="U41" s="48">
        <f t="shared" si="3"/>
        <v>400</v>
      </c>
      <c r="V41" s="48">
        <f t="shared" si="3"/>
        <v>670</v>
      </c>
      <c r="W41" s="48">
        <f t="shared" si="3"/>
        <v>1240</v>
      </c>
      <c r="X41" s="48">
        <f t="shared" si="3"/>
        <v>289</v>
      </c>
      <c r="Y41" s="48">
        <f t="shared" si="3"/>
        <v>5681.0099999999993</v>
      </c>
      <c r="Z41" s="48">
        <f t="shared" si="3"/>
        <v>382.68000000000006</v>
      </c>
      <c r="AA41" s="48">
        <f t="shared" si="3"/>
        <v>2342.4699999999998</v>
      </c>
      <c r="AB41" s="48">
        <f t="shared" si="3"/>
        <v>102.94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>SUM(AO12,AO18,AO24:AO37)</f>
        <v>35226.405000000006</v>
      </c>
      <c r="AP41" s="48">
        <f>SUM(AP12,AP18,AP24:AP37)</f>
        <v>6874.5999999999995</v>
      </c>
      <c r="AQ41" s="48">
        <f t="shared" si="2"/>
        <v>42101.005000000005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18.7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>
        <v>16.399999999999999</v>
      </c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65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2021-06-07T17:30:07Z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