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orcentas\2019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X41" i="5" l="1"/>
  <c r="Y41" i="5"/>
  <c r="Z41" i="5"/>
  <c r="AA41" i="5"/>
  <c r="AB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<sst xmlns="http://schemas.openxmlformats.org/spreadsheetml/2006/main" count="382" uniqueCount="69">
  <si>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</si>
  <si>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</si>
  <si>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</si>
  <si>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</si>
  <si>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</si>
  <si>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</si>
  <si>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</si>
  <si>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</si>
  <si>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</si>
  <si>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</si>
  <si>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</si>
  <si>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</si>
  <si>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</si>
  <si>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</si>
  <si>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</si>
  <si>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</si>
  <si>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</si>
  <si>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</si>
  <si>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</si>
  <si>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</si>
  <si>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</si>
  <si>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</si>
  <si>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</si>
  <si>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</si>
  <si>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</si>
  <si>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</si>
  <si>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</si>
  <si>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</si>
  <si>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</si>
  <si>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</si>
  <si>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</si>
  <si>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</si>
  <si>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</si>
  <si>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</si>
  <si>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</si>
  <si>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</si>
  <si>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</si>
  <si>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</si>
  <si>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</si>
  <si>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</si>
  <si>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</si>
  <si>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</si>
  <si>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</si>
  <si>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</si>
  <si>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</si>
  <si>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</si>
  <si>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</si>
  <si>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</si>
  <si>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</si>
  <si>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</si>
  <si>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</si>
  <si>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</si>
  <si>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</si>
  <si>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MOJARRILLA</t>
  </si>
  <si>
    <t>AYAMARCA</t>
  </si>
  <si>
    <t>POTA</t>
  </si>
  <si>
    <t>MERLUZA</t>
  </si>
  <si>
    <t>Información preliminar</t>
  </si>
  <si>
    <t>Parachique</t>
  </si>
  <si>
    <t xml:space="preserve">           Atención: Sra. Rocío Ingred Barrios Alvarado</t>
  </si>
  <si>
    <t>R.M.N°587-2018-PRODUCE, R.M.N°041-2019-PRODUCE, R.M.N°162-2019-PRODUCE</t>
  </si>
  <si>
    <t>CALAMAR</t>
  </si>
  <si>
    <t>PSENESIO</t>
  </si>
  <si>
    <t>GCQ/jsr</t>
  </si>
  <si>
    <t>MALAGUA</t>
  </si>
  <si>
    <t>BAGRE</t>
  </si>
  <si>
    <t xml:space="preserve">        Fecha  : 04/06/2019</t>
  </si>
  <si>
    <t>Callao, 05 de junio del 2019</t>
  </si>
  <si>
    <t>11.5 y 12.0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</si>
</sst>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  <font>
      <b/>
      <sz val="22"/>
      <name val="Arial"/>
      <family val="2"/>
    </font>
    <font>
      <b/>
      <sz val="20"/>
      <name val="Trebuchet MS"/>
      <family val="2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165" fontId="1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1" fillId="0" borderId="0"/>
    <xf numFmtId="0" fontId="37" fillId="0" borderId="0"/>
    <xf numFmtId="0" fontId="11" fillId="0" borderId="0"/>
    <xf numFmtId="0" fontId="37" fillId="0" borderId="0"/>
    <xf numFmtId="0" fontId="11" fillId="0" borderId="0"/>
    <xf numFmtId="0" fontId="37" fillId="0" borderId="0"/>
    <xf numFmtId="0" fontId="37" fillId="0" borderId="0"/>
    <xf numFmtId="0" fontId="37" fillId="0" borderId="0"/>
    <xf numFmtId="0" fontId="19" fillId="0" borderId="0"/>
    <xf numFmtId="0" fontId="33" fillId="0" borderId="0"/>
    <xf numFmtId="0" fontId="11" fillId="0" borderId="0"/>
    <xf numFmtId="169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4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13" fillId="0" borderId="0" xfId="0" applyFont="1" applyBorder="1"/>
    <xf numFmtId="0" fontId="12" fillId="0" borderId="0" xfId="0" applyFont="1"/>
    <xf numFmtId="0" fontId="13" fillId="0" borderId="0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0" borderId="0" xfId="0" applyFont="1" applyBorder="1"/>
    <xf numFmtId="0" fontId="14" fillId="3" borderId="2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/>
    <xf numFmtId="0" fontId="14" fillId="0" borderId="4" xfId="0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/>
    <xf numFmtId="0" fontId="17" fillId="0" borderId="0" xfId="0" applyFont="1"/>
    <xf numFmtId="20" fontId="13" fillId="0" borderId="0" xfId="0" quotePrefix="1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8" fontId="12" fillId="0" borderId="0" xfId="0" applyNumberFormat="1" applyFont="1"/>
    <xf numFmtId="0" fontId="13" fillId="0" borderId="0" xfId="0" applyFont="1" applyBorder="1" applyAlignment="1">
      <alignment horizontal="left"/>
    </xf>
    <xf numFmtId="0" fontId="13" fillId="0" borderId="0" xfId="0" quotePrefix="1" applyFont="1" applyAlignment="1">
      <alignment horizontal="left"/>
    </xf>
    <xf numFmtId="167" fontId="13" fillId="0" borderId="0" xfId="0" applyNumberFormat="1" applyFont="1" applyBorder="1"/>
    <xf numFmtId="167" fontId="14" fillId="3" borderId="5" xfId="0" applyNumberFormat="1" applyFont="1" applyFill="1" applyBorder="1" applyAlignment="1">
      <alignment horizontal="center" wrapText="1"/>
    </xf>
    <xf numFmtId="167" fontId="14" fillId="0" borderId="0" xfId="0" applyNumberFormat="1" applyFont="1" applyBorder="1" applyAlignment="1">
      <alignment horizontal="center"/>
    </xf>
    <xf numFmtId="1" fontId="12" fillId="0" borderId="0" xfId="0" applyNumberFormat="1" applyFont="1"/>
    <xf numFmtId="0" fontId="16" fillId="0" borderId="3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Border="1" applyAlignment="1"/>
    <xf numFmtId="0" fontId="13" fillId="0" borderId="0" xfId="0" applyFont="1" applyAlignment="1"/>
    <xf numFmtId="0" fontId="12" fillId="0" borderId="0" xfId="0" applyFont="1" applyAlignment="1"/>
    <xf numFmtId="1" fontId="13" fillId="0" borderId="0" xfId="0" applyNumberFormat="1" applyFont="1" applyBorder="1" applyAlignment="1">
      <alignment horizontal="center"/>
    </xf>
    <xf numFmtId="167" fontId="18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3" fillId="3" borderId="0" xfId="0" applyFont="1" applyFill="1" applyBorder="1" applyAlignment="1">
      <alignment horizontal="right"/>
    </xf>
    <xf numFmtId="0" fontId="12" fillId="3" borderId="0" xfId="0" applyFont="1" applyFill="1" applyAlignment="1">
      <alignment horizontal="right"/>
    </xf>
    <xf numFmtId="167" fontId="20" fillId="0" borderId="0" xfId="12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1" fillId="0" borderId="4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0" xfId="0" applyFont="1"/>
    <xf numFmtId="0" fontId="21" fillId="0" borderId="1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1" fontId="14" fillId="0" borderId="3" xfId="0" quotePrefix="1" applyNumberFormat="1" applyFont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1" fontId="23" fillId="0" borderId="1" xfId="0" quotePrefix="1" applyNumberFormat="1" applyFont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1" fontId="23" fillId="0" borderId="5" xfId="0" applyNumberFormat="1" applyFont="1" applyBorder="1" applyAlignment="1">
      <alignment horizontal="center"/>
    </xf>
    <xf numFmtId="0" fontId="16" fillId="0" borderId="0" xfId="0" applyFont="1"/>
    <xf numFmtId="167" fontId="23" fillId="0" borderId="1" xfId="0" applyNumberFormat="1" applyFont="1" applyFill="1" applyBorder="1" applyAlignment="1">
      <alignment horizontal="center"/>
    </xf>
    <xf numFmtId="167" fontId="23" fillId="0" borderId="1" xfId="0" quotePrefix="1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12" fillId="0" borderId="0" xfId="0" applyFont="1" applyBorder="1"/>
    <xf numFmtId="1" fontId="26" fillId="0" borderId="0" xfId="12" applyNumberFormat="1" applyFont="1" applyFill="1" applyBorder="1" applyProtection="1">
      <protection locked="0"/>
    </xf>
    <xf numFmtId="1" fontId="26" fillId="0" borderId="0" xfId="12" applyNumberFormat="1" applyFont="1" applyFill="1" applyBorder="1" applyAlignment="1" applyProtection="1">
      <protection locked="0"/>
    </xf>
    <xf numFmtId="1" fontId="26" fillId="0" borderId="0" xfId="12" applyNumberFormat="1" applyFont="1" applyFill="1" applyBorder="1" applyAlignment="1" applyProtection="1">
      <alignment horizontal="right"/>
      <protection locked="0"/>
    </xf>
    <xf numFmtId="1" fontId="26" fillId="0" borderId="0" xfId="12" quotePrefix="1" applyNumberFormat="1" applyFont="1" applyFill="1" applyBorder="1" applyAlignment="1" applyProtection="1">
      <protection locked="0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0" fontId="13" fillId="0" borderId="0" xfId="0" applyFont="1" applyFill="1"/>
    <xf numFmtId="0" fontId="16" fillId="0" borderId="0" xfId="0" applyFont="1" applyAlignment="1">
      <alignment horizontal="left"/>
    </xf>
    <xf numFmtId="49" fontId="16" fillId="0" borderId="0" xfId="0" applyNumberFormat="1" applyFont="1"/>
    <xf numFmtId="22" fontId="16" fillId="0" borderId="0" xfId="0" applyNumberFormat="1" applyFont="1"/>
    <xf numFmtId="167" fontId="23" fillId="0" borderId="5" xfId="0" applyNumberFormat="1" applyFont="1" applyBorder="1" applyAlignment="1">
      <alignment horizontal="center"/>
    </xf>
    <xf numFmtId="0" fontId="29" fillId="0" borderId="0" xfId="0" applyFont="1"/>
    <xf numFmtId="1" fontId="23" fillId="0" borderId="0" xfId="0" applyNumberFormat="1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167" fontId="23" fillId="0" borderId="0" xfId="0" quotePrefix="1" applyNumberFormat="1" applyFont="1" applyBorder="1" applyAlignment="1">
      <alignment horizontal="center"/>
    </xf>
    <xf numFmtId="0" fontId="32" fillId="0" borderId="5" xfId="0" applyFont="1" applyBorder="1"/>
    <xf numFmtId="0" fontId="32" fillId="0" borderId="5" xfId="0" applyFont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32" fillId="3" borderId="2" xfId="0" applyFont="1" applyFill="1" applyBorder="1" applyAlignment="1">
      <alignment horizontal="left"/>
    </xf>
    <xf numFmtId="0" fontId="32" fillId="0" borderId="1" xfId="0" applyFont="1" applyBorder="1"/>
    <xf numFmtId="0" fontId="21" fillId="0" borderId="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2" fillId="0" borderId="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/>
    <xf numFmtId="0" fontId="21" fillId="0" borderId="0" xfId="0" applyFont="1" applyFill="1" applyBorder="1"/>
    <xf numFmtId="167" fontId="23" fillId="3" borderId="5" xfId="0" applyNumberFormat="1" applyFont="1" applyFill="1" applyBorder="1" applyAlignment="1">
      <alignment horizontal="center" wrapText="1"/>
    </xf>
    <xf numFmtId="0" fontId="28" fillId="0" borderId="0" xfId="13" applyFont="1" applyFill="1" applyAlignment="1" applyProtection="1"/>
    <xf numFmtId="0" fontId="29" fillId="0" borderId="0" xfId="0" applyFont="1" applyFill="1"/>
    <xf numFmtId="167" fontId="14" fillId="0" borderId="3" xfId="0" quotePrefix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22" fillId="0" borderId="0" xfId="0" applyFont="1"/>
    <xf numFmtId="1" fontId="34" fillId="0" borderId="0" xfId="12" quotePrefix="1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8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35" fillId="0" borderId="0" xfId="0" applyFont="1"/>
    <xf numFmtId="0" fontId="36" fillId="0" borderId="0" xfId="0" applyFont="1"/>
    <xf numFmtId="1" fontId="32" fillId="0" borderId="0" xfId="0" applyNumberFormat="1" applyFont="1"/>
    <xf numFmtId="0" fontId="28" fillId="0" borderId="0" xfId="0" applyFont="1" applyBorder="1"/>
    <xf numFmtId="168" fontId="23" fillId="0" borderId="5" xfId="0" applyNumberFormat="1" applyFont="1" applyBorder="1" applyAlignment="1">
      <alignment horizontal="center"/>
    </xf>
    <xf numFmtId="1" fontId="12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3" fillId="0" borderId="5" xfId="0" applyNumberFormat="1" applyFont="1" applyBorder="1" applyAlignment="1">
      <alignment horizontal="center"/>
    </xf>
    <xf numFmtId="0" fontId="32" fillId="0" borderId="0" xfId="0" applyFont="1"/>
    <xf numFmtId="0" fontId="41" fillId="0" borderId="0" xfId="0" applyFont="1" applyAlignment="1">
      <alignment horizontal="left"/>
    </xf>
    <xf numFmtId="0" fontId="41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42" fillId="0" borderId="0" xfId="0" quotePrefix="1" applyFont="1" applyAlignment="1">
      <alignment horizontal="left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20" fontId="27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</cellXfs>
  <cellStyles count="27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12" xfId="24"/>
    <cellStyle name="Normal 13" xfId="26"/>
    <cellStyle name="Normal 2" xfId="4"/>
    <cellStyle name="Normal 2 2" xfId="5"/>
    <cellStyle name="Normal 2 3" xfId="6"/>
    <cellStyle name="Normal 2 4" xfId="16"/>
    <cellStyle name="Normal 2 5" xfId="22"/>
    <cellStyle name="Normal 2 6" xfId="25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Q1" zoomScale="26" zoomScaleNormal="26" workbookViewId="0">
      <selection activeCell="AQ42" sqref="AQ42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7" width="26.42578125" style="2" customWidth="1"/>
    <col min="8" max="8" width="25.140625" style="2" bestFit="1" customWidth="1"/>
    <col min="9" max="9" width="29.28515625" style="2" bestFit="1" customWidth="1"/>
    <col min="10" max="10" width="29.2851562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3.140625" style="2" customWidth="1"/>
    <col min="28" max="28" width="27.5703125" style="2" customWidth="1"/>
    <col min="29" max="29" width="36.28515625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41</v>
      </c>
    </row>
    <row r="2" spans="2:48" ht="30" x14ac:dyDescent="0.4">
      <c r="B2" s="90" t="s">
        <v>42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41.25" x14ac:dyDescent="0.6">
      <c r="B4" s="117" t="s">
        <v>59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8" t="s">
        <v>38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9" t="s">
        <v>35</v>
      </c>
      <c r="AN6" s="119"/>
      <c r="AO6" s="119"/>
      <c r="AP6" s="119"/>
      <c r="AQ6" s="119"/>
    </row>
    <row r="7" spans="2:48" s="9" customFormat="1" ht="26.25" customHeight="1" x14ac:dyDescent="0.4">
      <c r="B7" s="54"/>
      <c r="C7" s="111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0"/>
      <c r="AP7" s="120"/>
      <c r="AQ7" s="120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9" t="s">
        <v>66</v>
      </c>
      <c r="AP8" s="119"/>
      <c r="AQ8" s="119"/>
    </row>
    <row r="9" spans="2:48" ht="27.75" x14ac:dyDescent="0.4">
      <c r="B9" s="14" t="s">
        <v>2</v>
      </c>
      <c r="C9" s="112" t="s">
        <v>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3"/>
      <c r="U9" s="83"/>
      <c r="V9" s="83"/>
      <c r="W9" s="65"/>
      <c r="X9" s="65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5" t="s">
        <v>4</v>
      </c>
      <c r="D10" s="116"/>
      <c r="E10" s="124" t="s">
        <v>58</v>
      </c>
      <c r="F10" s="125"/>
      <c r="G10" s="127" t="s">
        <v>5</v>
      </c>
      <c r="H10" s="128"/>
      <c r="I10" s="126" t="s">
        <v>43</v>
      </c>
      <c r="J10" s="126"/>
      <c r="K10" s="126" t="s">
        <v>6</v>
      </c>
      <c r="L10" s="126"/>
      <c r="M10" s="115" t="s">
        <v>7</v>
      </c>
      <c r="N10" s="129"/>
      <c r="O10" s="115" t="s">
        <v>8</v>
      </c>
      <c r="P10" s="129"/>
      <c r="Q10" s="127" t="s">
        <v>9</v>
      </c>
      <c r="R10" s="128"/>
      <c r="S10" s="127" t="s">
        <v>10</v>
      </c>
      <c r="T10" s="128"/>
      <c r="U10" s="127" t="s">
        <v>11</v>
      </c>
      <c r="V10" s="128"/>
      <c r="W10" s="127" t="s">
        <v>50</v>
      </c>
      <c r="X10" s="128"/>
      <c r="Y10" s="115" t="s">
        <v>44</v>
      </c>
      <c r="Z10" s="116"/>
      <c r="AA10" s="115" t="s">
        <v>36</v>
      </c>
      <c r="AB10" s="116"/>
      <c r="AC10" s="115" t="s">
        <v>12</v>
      </c>
      <c r="AD10" s="116"/>
      <c r="AE10" s="123" t="s">
        <v>52</v>
      </c>
      <c r="AF10" s="116"/>
      <c r="AG10" s="123" t="s">
        <v>45</v>
      </c>
      <c r="AH10" s="116"/>
      <c r="AI10" s="123" t="s">
        <v>46</v>
      </c>
      <c r="AJ10" s="116"/>
      <c r="AK10" s="123" t="s">
        <v>47</v>
      </c>
      <c r="AL10" s="116"/>
      <c r="AM10" s="123" t="s">
        <v>48</v>
      </c>
      <c r="AN10" s="116"/>
      <c r="AO10" s="121" t="s">
        <v>13</v>
      </c>
      <c r="AP10" s="122"/>
      <c r="AQ10" s="85" t="s">
        <v>14</v>
      </c>
      <c r="AT10" s="87"/>
    </row>
    <row r="11" spans="2:48" s="42" customFormat="1" ht="36" customHeight="1" x14ac:dyDescent="0.55000000000000004">
      <c r="B11" s="77"/>
      <c r="C11" s="43" t="s">
        <v>15</v>
      </c>
      <c r="D11" s="43" t="s">
        <v>16</v>
      </c>
      <c r="E11" s="44" t="s">
        <v>15</v>
      </c>
      <c r="F11" s="43" t="s">
        <v>16</v>
      </c>
      <c r="G11" s="43" t="s">
        <v>15</v>
      </c>
      <c r="H11" s="43" t="s">
        <v>16</v>
      </c>
      <c r="I11" s="82" t="s">
        <v>15</v>
      </c>
      <c r="J11" s="48" t="s">
        <v>16</v>
      </c>
      <c r="K11" s="73" t="s">
        <v>15</v>
      </c>
      <c r="L11" s="74" t="s">
        <v>16</v>
      </c>
      <c r="M11" s="73" t="s">
        <v>15</v>
      </c>
      <c r="N11" s="74" t="s">
        <v>16</v>
      </c>
      <c r="O11" s="74" t="s">
        <v>15</v>
      </c>
      <c r="P11" s="74" t="s">
        <v>16</v>
      </c>
      <c r="Q11" s="44" t="s">
        <v>15</v>
      </c>
      <c r="R11" s="45" t="s">
        <v>16</v>
      </c>
      <c r="S11" s="44" t="s">
        <v>15</v>
      </c>
      <c r="T11" s="45" t="s">
        <v>16</v>
      </c>
      <c r="U11" s="44" t="s">
        <v>15</v>
      </c>
      <c r="V11" s="45" t="s">
        <v>16</v>
      </c>
      <c r="W11" s="43" t="s">
        <v>15</v>
      </c>
      <c r="X11" s="40" t="s">
        <v>16</v>
      </c>
      <c r="Y11" s="43" t="s">
        <v>15</v>
      </c>
      <c r="Z11" s="40" t="s">
        <v>16</v>
      </c>
      <c r="AA11" s="43" t="s">
        <v>15</v>
      </c>
      <c r="AB11" s="43" t="s">
        <v>16</v>
      </c>
      <c r="AC11" s="43" t="s">
        <v>15</v>
      </c>
      <c r="AD11" s="41" t="s">
        <v>16</v>
      </c>
      <c r="AE11" s="72" t="s">
        <v>15</v>
      </c>
      <c r="AF11" s="75" t="s">
        <v>16</v>
      </c>
      <c r="AG11" s="72" t="s">
        <v>15</v>
      </c>
      <c r="AH11" s="75" t="s">
        <v>16</v>
      </c>
      <c r="AI11" s="72" t="s">
        <v>15</v>
      </c>
      <c r="AJ11" s="75" t="s">
        <v>16</v>
      </c>
      <c r="AK11" s="75" t="s">
        <v>15</v>
      </c>
      <c r="AL11" s="72" t="s">
        <v>16</v>
      </c>
      <c r="AM11" s="43" t="s">
        <v>15</v>
      </c>
      <c r="AN11" s="43" t="s">
        <v>16</v>
      </c>
      <c r="AO11" s="45" t="s">
        <v>15</v>
      </c>
      <c r="AP11" s="43" t="s">
        <v>16</v>
      </c>
      <c r="AQ11" s="46"/>
      <c r="AT11" s="57"/>
    </row>
    <row r="12" spans="2:48" ht="50.25" customHeight="1" x14ac:dyDescent="0.55000000000000004">
      <c r="B12" s="78" t="s">
        <v>17</v>
      </c>
      <c r="C12" s="49">
        <v>0</v>
      </c>
      <c r="D12" s="49">
        <v>0</v>
      </c>
      <c r="E12" s="49">
        <v>1367.605</v>
      </c>
      <c r="F12" s="49">
        <v>119.00000000000003</v>
      </c>
      <c r="G12" s="49">
        <v>6171.34</v>
      </c>
      <c r="H12" s="49">
        <v>2664.0350000000003</v>
      </c>
      <c r="I12" s="49">
        <v>4548.71</v>
      </c>
      <c r="J12" s="49">
        <v>665.84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110.58920000000001</v>
      </c>
      <c r="Z12" s="49">
        <v>0</v>
      </c>
      <c r="AA12" s="49">
        <v>1689.8185896016125</v>
      </c>
      <c r="AB12" s="49">
        <v>0</v>
      </c>
      <c r="AC12" s="49">
        <v>5793.1853333333338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50">
        <f>SUMIF($C$11:$AN$11,"Ind*",C12:AN12)</f>
        <v>19681.248122934947</v>
      </c>
      <c r="AP12" s="50">
        <f>SUMIF($C$11:$AN$11,"I.Mad",C12:AN12)</f>
        <v>3448.8750000000005</v>
      </c>
      <c r="AQ12" s="50">
        <f>SUM(AO12:AP12)</f>
        <v>23130.123122934947</v>
      </c>
      <c r="AS12" s="25"/>
      <c r="AT12" s="58"/>
    </row>
    <row r="13" spans="2:48" ht="50.25" customHeight="1" x14ac:dyDescent="0.55000000000000004">
      <c r="B13" s="79" t="s">
        <v>18</v>
      </c>
      <c r="C13" s="51" t="s">
        <v>19</v>
      </c>
      <c r="D13" s="51" t="s">
        <v>19</v>
      </c>
      <c r="E13" s="51">
        <v>17</v>
      </c>
      <c r="F13" s="51">
        <v>3</v>
      </c>
      <c r="G13" s="51">
        <v>53</v>
      </c>
      <c r="H13" s="51">
        <v>72</v>
      </c>
      <c r="I13" s="51">
        <v>43</v>
      </c>
      <c r="J13" s="51">
        <v>14</v>
      </c>
      <c r="K13" s="51" t="s">
        <v>19</v>
      </c>
      <c r="L13" s="51" t="s">
        <v>19</v>
      </c>
      <c r="M13" s="51" t="s">
        <v>19</v>
      </c>
      <c r="N13" s="51" t="s">
        <v>19</v>
      </c>
      <c r="O13" s="51" t="s">
        <v>19</v>
      </c>
      <c r="P13" s="51" t="s">
        <v>19</v>
      </c>
      <c r="Q13" s="51" t="s">
        <v>19</v>
      </c>
      <c r="R13" s="51" t="s">
        <v>19</v>
      </c>
      <c r="S13" s="51" t="s">
        <v>19</v>
      </c>
      <c r="T13" s="51" t="s">
        <v>19</v>
      </c>
      <c r="U13" s="51" t="s">
        <v>19</v>
      </c>
      <c r="V13" s="51" t="s">
        <v>19</v>
      </c>
      <c r="W13" s="51" t="s">
        <v>19</v>
      </c>
      <c r="X13" s="51" t="s">
        <v>19</v>
      </c>
      <c r="Y13" s="51">
        <v>2</v>
      </c>
      <c r="Z13" s="51" t="s">
        <v>19</v>
      </c>
      <c r="AA13" s="51">
        <v>6</v>
      </c>
      <c r="AB13" s="51" t="s">
        <v>19</v>
      </c>
      <c r="AC13" s="51">
        <v>25</v>
      </c>
      <c r="AD13" s="51" t="s">
        <v>19</v>
      </c>
      <c r="AE13" s="51" t="s">
        <v>19</v>
      </c>
      <c r="AF13" s="51" t="s">
        <v>19</v>
      </c>
      <c r="AG13" s="51" t="s">
        <v>19</v>
      </c>
      <c r="AH13" s="51" t="s">
        <v>19</v>
      </c>
      <c r="AI13" s="51" t="s">
        <v>19</v>
      </c>
      <c r="AJ13" s="51" t="s">
        <v>19</v>
      </c>
      <c r="AK13" s="51" t="s">
        <v>19</v>
      </c>
      <c r="AL13" s="51" t="s">
        <v>19</v>
      </c>
      <c r="AM13" s="51" t="s">
        <v>19</v>
      </c>
      <c r="AN13" s="51" t="s">
        <v>19</v>
      </c>
      <c r="AO13" s="50">
        <f>SUMIF($C$11:$AN$11,"Ind*",C13:AN13)</f>
        <v>146</v>
      </c>
      <c r="AP13" s="50">
        <f>SUMIF($C$11:$AN$11,"I.Mad",C13:AN13)</f>
        <v>89</v>
      </c>
      <c r="AQ13" s="50">
        <f>SUM(AO13:AP13)</f>
        <v>235</v>
      </c>
      <c r="AT13" s="19"/>
      <c r="AU13" s="19"/>
      <c r="AV13" s="19"/>
    </row>
    <row r="14" spans="2:48" ht="50.25" customHeight="1" x14ac:dyDescent="0.55000000000000004">
      <c r="B14" s="79" t="s">
        <v>20</v>
      </c>
      <c r="C14" s="51" t="s">
        <v>19</v>
      </c>
      <c r="D14" s="51" t="s">
        <v>19</v>
      </c>
      <c r="E14" s="51">
        <v>4</v>
      </c>
      <c r="F14" s="51">
        <v>2</v>
      </c>
      <c r="G14" s="51">
        <v>19</v>
      </c>
      <c r="H14" s="51">
        <v>6</v>
      </c>
      <c r="I14" s="51">
        <v>9</v>
      </c>
      <c r="J14" s="51">
        <v>4</v>
      </c>
      <c r="K14" s="51" t="s">
        <v>19</v>
      </c>
      <c r="L14" s="51" t="s">
        <v>19</v>
      </c>
      <c r="M14" s="51" t="s">
        <v>19</v>
      </c>
      <c r="N14" s="51" t="s">
        <v>19</v>
      </c>
      <c r="O14" s="51" t="s">
        <v>19</v>
      </c>
      <c r="P14" s="51" t="s">
        <v>19</v>
      </c>
      <c r="Q14" s="51" t="s">
        <v>19</v>
      </c>
      <c r="R14" s="51" t="s">
        <v>19</v>
      </c>
      <c r="S14" s="51" t="s">
        <v>19</v>
      </c>
      <c r="T14" s="51" t="s">
        <v>19</v>
      </c>
      <c r="U14" s="51" t="s">
        <v>19</v>
      </c>
      <c r="V14" s="51" t="s">
        <v>19</v>
      </c>
      <c r="W14" s="51" t="s">
        <v>19</v>
      </c>
      <c r="X14" s="51" t="s">
        <v>19</v>
      </c>
      <c r="Y14" s="51">
        <v>1</v>
      </c>
      <c r="Z14" s="51" t="s">
        <v>19</v>
      </c>
      <c r="AA14" s="51">
        <v>4</v>
      </c>
      <c r="AB14" s="51" t="s">
        <v>19</v>
      </c>
      <c r="AC14" s="51">
        <v>6</v>
      </c>
      <c r="AD14" s="51" t="s">
        <v>19</v>
      </c>
      <c r="AE14" s="51" t="s">
        <v>19</v>
      </c>
      <c r="AF14" s="51" t="s">
        <v>19</v>
      </c>
      <c r="AG14" s="51" t="s">
        <v>19</v>
      </c>
      <c r="AH14" s="51" t="s">
        <v>19</v>
      </c>
      <c r="AI14" s="51" t="s">
        <v>19</v>
      </c>
      <c r="AJ14" s="51" t="s">
        <v>19</v>
      </c>
      <c r="AK14" s="51" t="s">
        <v>19</v>
      </c>
      <c r="AL14" s="51" t="s">
        <v>19</v>
      </c>
      <c r="AM14" s="51" t="s">
        <v>19</v>
      </c>
      <c r="AN14" s="51" t="s">
        <v>19</v>
      </c>
      <c r="AO14" s="50">
        <f>SUMIF($C$11:$AN$11,"Ind*",C14:AN14)</f>
        <v>43</v>
      </c>
      <c r="AP14" s="50">
        <f>SUMIF($C$11:$AN$11,"I.Mad",C14:AN14)</f>
        <v>12</v>
      </c>
      <c r="AQ14" s="50">
        <f>SUM(AO14:AP14)</f>
        <v>55</v>
      </c>
      <c r="AT14" s="19"/>
      <c r="AU14" s="19"/>
      <c r="AV14" s="19"/>
    </row>
    <row r="15" spans="2:48" ht="50.25" customHeight="1" x14ac:dyDescent="0.55000000000000004">
      <c r="B15" s="79" t="s">
        <v>21</v>
      </c>
      <c r="C15" s="51" t="s">
        <v>19</v>
      </c>
      <c r="D15" s="51" t="s">
        <v>19</v>
      </c>
      <c r="E15" s="51">
        <v>33.534593128900575</v>
      </c>
      <c r="F15" s="51">
        <v>5.344208448758855</v>
      </c>
      <c r="G15" s="51">
        <v>25.237655118852683</v>
      </c>
      <c r="H15" s="51">
        <v>58.161360212708111</v>
      </c>
      <c r="I15" s="51">
        <v>37.903612021346284</v>
      </c>
      <c r="J15" s="51">
        <v>2.3739624012208829</v>
      </c>
      <c r="K15" s="51" t="s">
        <v>19</v>
      </c>
      <c r="L15" s="51" t="s">
        <v>19</v>
      </c>
      <c r="M15" s="51" t="s">
        <v>19</v>
      </c>
      <c r="N15" s="51" t="s">
        <v>19</v>
      </c>
      <c r="O15" s="51" t="s">
        <v>19</v>
      </c>
      <c r="P15" s="51" t="s">
        <v>19</v>
      </c>
      <c r="Q15" s="51" t="s">
        <v>19</v>
      </c>
      <c r="R15" s="51" t="s">
        <v>19</v>
      </c>
      <c r="S15" s="51" t="s">
        <v>19</v>
      </c>
      <c r="T15" s="51" t="s">
        <v>19</v>
      </c>
      <c r="U15" s="51" t="s">
        <v>19</v>
      </c>
      <c r="V15" s="51" t="s">
        <v>19</v>
      </c>
      <c r="W15" s="51" t="s">
        <v>19</v>
      </c>
      <c r="X15" s="51" t="s">
        <v>19</v>
      </c>
      <c r="Y15" s="51">
        <v>0</v>
      </c>
      <c r="Z15" s="51" t="s">
        <v>19</v>
      </c>
      <c r="AA15" s="51">
        <v>39.545132084719079</v>
      </c>
      <c r="AB15" s="51" t="s">
        <v>19</v>
      </c>
      <c r="AC15" s="51">
        <v>51.891534161646547</v>
      </c>
      <c r="AD15" s="51" t="s">
        <v>19</v>
      </c>
      <c r="AE15" s="51" t="s">
        <v>19</v>
      </c>
      <c r="AF15" s="51" t="s">
        <v>19</v>
      </c>
      <c r="AG15" s="51" t="s">
        <v>19</v>
      </c>
      <c r="AH15" s="51" t="s">
        <v>19</v>
      </c>
      <c r="AI15" s="51" t="s">
        <v>19</v>
      </c>
      <c r="AJ15" s="51" t="s">
        <v>19</v>
      </c>
      <c r="AK15" s="51" t="s">
        <v>19</v>
      </c>
      <c r="AL15" s="51" t="s">
        <v>19</v>
      </c>
      <c r="AM15" s="51" t="s">
        <v>19</v>
      </c>
      <c r="AN15" s="51" t="s">
        <v>19</v>
      </c>
      <c r="AO15" s="51" t="s">
        <v>19</v>
      </c>
      <c r="AP15" s="51" t="s">
        <v>19</v>
      </c>
      <c r="AQ15" s="52"/>
      <c r="AT15" s="19"/>
      <c r="AU15" s="19"/>
      <c r="AV15" s="19"/>
    </row>
    <row r="16" spans="2:48" ht="52.5" customHeight="1" x14ac:dyDescent="0.55000000000000004">
      <c r="B16" s="79" t="s">
        <v>22</v>
      </c>
      <c r="C16" s="56" t="s">
        <v>19</v>
      </c>
      <c r="D16" s="56" t="s">
        <v>19</v>
      </c>
      <c r="E16" s="56">
        <v>12.5</v>
      </c>
      <c r="F16" s="56">
        <v>13</v>
      </c>
      <c r="G16" s="56">
        <v>12.5</v>
      </c>
      <c r="H16" s="56">
        <v>11.5</v>
      </c>
      <c r="I16" s="56">
        <v>11.5</v>
      </c>
      <c r="J16" s="56">
        <v>14.5</v>
      </c>
      <c r="K16" s="56" t="s">
        <v>19</v>
      </c>
      <c r="L16" s="56" t="s">
        <v>19</v>
      </c>
      <c r="M16" s="56" t="s">
        <v>19</v>
      </c>
      <c r="N16" s="56" t="s">
        <v>19</v>
      </c>
      <c r="O16" s="56" t="s">
        <v>19</v>
      </c>
      <c r="P16" s="56" t="s">
        <v>19</v>
      </c>
      <c r="Q16" s="56" t="s">
        <v>19</v>
      </c>
      <c r="R16" s="56" t="s">
        <v>19</v>
      </c>
      <c r="S16" s="56" t="s">
        <v>19</v>
      </c>
      <c r="T16" s="56" t="s">
        <v>19</v>
      </c>
      <c r="U16" s="56" t="s">
        <v>19</v>
      </c>
      <c r="V16" s="56" t="s">
        <v>19</v>
      </c>
      <c r="W16" s="56" t="s">
        <v>19</v>
      </c>
      <c r="X16" s="56" t="s">
        <v>19</v>
      </c>
      <c r="Y16" s="56">
        <v>13.5</v>
      </c>
      <c r="Z16" s="56" t="s">
        <v>19</v>
      </c>
      <c r="AA16" s="56">
        <v>11.5</v>
      </c>
      <c r="AB16" s="56" t="s">
        <v>19</v>
      </c>
      <c r="AC16" s="56" t="s">
        <v>68</v>
      </c>
      <c r="AD16" s="56" t="s">
        <v>19</v>
      </c>
      <c r="AE16" s="56" t="s">
        <v>19</v>
      </c>
      <c r="AF16" s="56" t="s">
        <v>19</v>
      </c>
      <c r="AG16" s="56" t="s">
        <v>19</v>
      </c>
      <c r="AH16" s="56" t="s">
        <v>19</v>
      </c>
      <c r="AI16" s="56" t="s">
        <v>19</v>
      </c>
      <c r="AJ16" s="56" t="s">
        <v>19</v>
      </c>
      <c r="AK16" s="56" t="s">
        <v>19</v>
      </c>
      <c r="AL16" s="56" t="s">
        <v>19</v>
      </c>
      <c r="AM16" s="56" t="s">
        <v>19</v>
      </c>
      <c r="AN16" s="56" t="s">
        <v>19</v>
      </c>
      <c r="AO16" s="56" t="s">
        <v>19</v>
      </c>
      <c r="AP16" s="56" t="s">
        <v>19</v>
      </c>
      <c r="AQ16" s="52"/>
      <c r="AT16" s="19"/>
      <c r="AU16" s="19"/>
      <c r="AV16" s="19"/>
    </row>
    <row r="17" spans="2:48" ht="50.25" customHeight="1" x14ac:dyDescent="0.4">
      <c r="B17" s="80" t="s">
        <v>23</v>
      </c>
      <c r="C17" s="5"/>
      <c r="D17" s="6"/>
      <c r="E17" s="7"/>
      <c r="F17" s="7"/>
      <c r="G17" s="7"/>
      <c r="H17" s="7"/>
      <c r="I17" s="9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17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24</v>
      </c>
      <c r="C19" s="51" t="s">
        <v>19</v>
      </c>
      <c r="D19" s="51" t="s">
        <v>19</v>
      </c>
      <c r="E19" s="51" t="s">
        <v>19</v>
      </c>
      <c r="F19" s="51" t="s">
        <v>19</v>
      </c>
      <c r="G19" s="51" t="s">
        <v>19</v>
      </c>
      <c r="H19" s="51" t="s">
        <v>19</v>
      </c>
      <c r="I19" s="51" t="s">
        <v>19</v>
      </c>
      <c r="J19" s="51" t="s">
        <v>19</v>
      </c>
      <c r="K19" s="51" t="s">
        <v>19</v>
      </c>
      <c r="L19" s="51" t="s">
        <v>19</v>
      </c>
      <c r="M19" s="51" t="s">
        <v>19</v>
      </c>
      <c r="N19" s="51" t="s">
        <v>19</v>
      </c>
      <c r="O19" s="51" t="s">
        <v>19</v>
      </c>
      <c r="P19" s="51" t="s">
        <v>19</v>
      </c>
      <c r="Q19" s="51" t="s">
        <v>19</v>
      </c>
      <c r="R19" s="51" t="s">
        <v>19</v>
      </c>
      <c r="S19" s="51" t="s">
        <v>19</v>
      </c>
      <c r="T19" s="51" t="s">
        <v>19</v>
      </c>
      <c r="U19" s="51" t="s">
        <v>19</v>
      </c>
      <c r="V19" s="51" t="s">
        <v>19</v>
      </c>
      <c r="W19" s="51" t="s">
        <v>19</v>
      </c>
      <c r="X19" s="51" t="s">
        <v>19</v>
      </c>
      <c r="Y19" s="51" t="s">
        <v>19</v>
      </c>
      <c r="Z19" s="51" t="s">
        <v>19</v>
      </c>
      <c r="AA19" s="51" t="s">
        <v>19</v>
      </c>
      <c r="AB19" s="51" t="s">
        <v>19</v>
      </c>
      <c r="AC19" s="51" t="s">
        <v>19</v>
      </c>
      <c r="AD19" s="51" t="s">
        <v>19</v>
      </c>
      <c r="AE19" s="51" t="s">
        <v>19</v>
      </c>
      <c r="AF19" s="51" t="s">
        <v>19</v>
      </c>
      <c r="AG19" s="51" t="s">
        <v>19</v>
      </c>
      <c r="AH19" s="51" t="s">
        <v>19</v>
      </c>
      <c r="AI19" s="51" t="s">
        <v>19</v>
      </c>
      <c r="AJ19" s="51" t="s">
        <v>19</v>
      </c>
      <c r="AK19" s="51" t="s">
        <v>19</v>
      </c>
      <c r="AL19" s="51" t="s">
        <v>19</v>
      </c>
      <c r="AM19" s="51" t="s">
        <v>19</v>
      </c>
      <c r="AN19" s="51" t="s">
        <v>19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20</v>
      </c>
      <c r="C20" s="51" t="s">
        <v>19</v>
      </c>
      <c r="D20" s="51" t="s">
        <v>19</v>
      </c>
      <c r="E20" s="51" t="s">
        <v>19</v>
      </c>
      <c r="F20" s="51" t="s">
        <v>19</v>
      </c>
      <c r="G20" s="51" t="s">
        <v>19</v>
      </c>
      <c r="H20" s="51" t="s">
        <v>19</v>
      </c>
      <c r="I20" s="51" t="s">
        <v>19</v>
      </c>
      <c r="J20" s="51" t="s">
        <v>19</v>
      </c>
      <c r="K20" s="51" t="s">
        <v>19</v>
      </c>
      <c r="L20" s="51" t="s">
        <v>19</v>
      </c>
      <c r="M20" s="51" t="s">
        <v>19</v>
      </c>
      <c r="N20" s="51" t="s">
        <v>19</v>
      </c>
      <c r="O20" s="51" t="s">
        <v>19</v>
      </c>
      <c r="P20" s="51" t="s">
        <v>19</v>
      </c>
      <c r="Q20" s="51" t="s">
        <v>19</v>
      </c>
      <c r="R20" s="51" t="s">
        <v>19</v>
      </c>
      <c r="S20" s="51" t="s">
        <v>19</v>
      </c>
      <c r="T20" s="51" t="s">
        <v>19</v>
      </c>
      <c r="U20" s="51" t="s">
        <v>19</v>
      </c>
      <c r="V20" s="51" t="s">
        <v>19</v>
      </c>
      <c r="W20" s="51" t="s">
        <v>19</v>
      </c>
      <c r="X20" s="51" t="s">
        <v>19</v>
      </c>
      <c r="Y20" s="51" t="s">
        <v>19</v>
      </c>
      <c r="Z20" s="51" t="s">
        <v>19</v>
      </c>
      <c r="AA20" s="51" t="s">
        <v>19</v>
      </c>
      <c r="AB20" s="51" t="s">
        <v>19</v>
      </c>
      <c r="AC20" s="51" t="s">
        <v>19</v>
      </c>
      <c r="AD20" s="51" t="s">
        <v>19</v>
      </c>
      <c r="AE20" s="51" t="s">
        <v>19</v>
      </c>
      <c r="AF20" s="51" t="s">
        <v>19</v>
      </c>
      <c r="AG20" s="51" t="s">
        <v>19</v>
      </c>
      <c r="AH20" s="51" t="s">
        <v>19</v>
      </c>
      <c r="AI20" s="51" t="s">
        <v>19</v>
      </c>
      <c r="AJ20" s="51" t="s">
        <v>19</v>
      </c>
      <c r="AK20" s="51" t="s">
        <v>19</v>
      </c>
      <c r="AL20" s="51" t="s">
        <v>19</v>
      </c>
      <c r="AM20" s="51" t="s">
        <v>19</v>
      </c>
      <c r="AN20" s="51" t="s">
        <v>19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21</v>
      </c>
      <c r="C21" s="51" t="s">
        <v>19</v>
      </c>
      <c r="D21" s="51" t="s">
        <v>19</v>
      </c>
      <c r="E21" s="51" t="s">
        <v>19</v>
      </c>
      <c r="F21" s="51" t="s">
        <v>19</v>
      </c>
      <c r="G21" s="51" t="s">
        <v>19</v>
      </c>
      <c r="H21" s="51" t="s">
        <v>19</v>
      </c>
      <c r="I21" s="51" t="s">
        <v>19</v>
      </c>
      <c r="J21" s="51" t="s">
        <v>19</v>
      </c>
      <c r="K21" s="51" t="s">
        <v>19</v>
      </c>
      <c r="L21" s="51" t="s">
        <v>19</v>
      </c>
      <c r="M21" s="51" t="s">
        <v>19</v>
      </c>
      <c r="N21" s="51" t="s">
        <v>19</v>
      </c>
      <c r="O21" s="51" t="s">
        <v>19</v>
      </c>
      <c r="P21" s="51" t="s">
        <v>19</v>
      </c>
      <c r="Q21" s="51" t="s">
        <v>19</v>
      </c>
      <c r="R21" s="51" t="s">
        <v>19</v>
      </c>
      <c r="S21" s="51" t="s">
        <v>19</v>
      </c>
      <c r="T21" s="51" t="s">
        <v>19</v>
      </c>
      <c r="U21" s="51" t="s">
        <v>19</v>
      </c>
      <c r="V21" s="51" t="s">
        <v>19</v>
      </c>
      <c r="W21" s="51" t="s">
        <v>19</v>
      </c>
      <c r="X21" s="51" t="s">
        <v>19</v>
      </c>
      <c r="Y21" s="51" t="s">
        <v>19</v>
      </c>
      <c r="Z21" s="51"/>
      <c r="AA21" s="51" t="s">
        <v>19</v>
      </c>
      <c r="AB21" s="51" t="s">
        <v>19</v>
      </c>
      <c r="AC21" s="51" t="s">
        <v>19</v>
      </c>
      <c r="AD21" s="51" t="s">
        <v>19</v>
      </c>
      <c r="AE21" s="51" t="s">
        <v>19</v>
      </c>
      <c r="AF21" s="51" t="s">
        <v>19</v>
      </c>
      <c r="AG21" s="51" t="s">
        <v>19</v>
      </c>
      <c r="AH21" s="51" t="s">
        <v>19</v>
      </c>
      <c r="AI21" s="51" t="s">
        <v>19</v>
      </c>
      <c r="AJ21" s="51" t="s">
        <v>19</v>
      </c>
      <c r="AK21" s="51" t="s">
        <v>19</v>
      </c>
      <c r="AL21" s="51" t="s">
        <v>19</v>
      </c>
      <c r="AM21" s="51" t="s">
        <v>19</v>
      </c>
      <c r="AN21" s="51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25</v>
      </c>
      <c r="C22" s="51" t="s">
        <v>19</v>
      </c>
      <c r="D22" s="51" t="s">
        <v>19</v>
      </c>
      <c r="E22" s="51" t="s">
        <v>19</v>
      </c>
      <c r="F22" s="51" t="s">
        <v>19</v>
      </c>
      <c r="G22" s="51" t="s">
        <v>19</v>
      </c>
      <c r="H22" s="51" t="s">
        <v>19</v>
      </c>
      <c r="I22" s="51" t="s">
        <v>19</v>
      </c>
      <c r="J22" s="51" t="s">
        <v>19</v>
      </c>
      <c r="K22" s="51" t="s">
        <v>19</v>
      </c>
      <c r="L22" s="51" t="s">
        <v>19</v>
      </c>
      <c r="M22" s="51" t="s">
        <v>19</v>
      </c>
      <c r="N22" s="51" t="s">
        <v>19</v>
      </c>
      <c r="O22" s="51" t="s">
        <v>19</v>
      </c>
      <c r="P22" s="51" t="s">
        <v>19</v>
      </c>
      <c r="Q22" s="51" t="s">
        <v>19</v>
      </c>
      <c r="R22" s="51" t="s">
        <v>19</v>
      </c>
      <c r="S22" s="51" t="s">
        <v>19</v>
      </c>
      <c r="T22" s="51" t="s">
        <v>19</v>
      </c>
      <c r="U22" s="51" t="s">
        <v>19</v>
      </c>
      <c r="V22" s="51" t="s">
        <v>19</v>
      </c>
      <c r="W22" s="51" t="s">
        <v>19</v>
      </c>
      <c r="X22" s="51" t="s">
        <v>19</v>
      </c>
      <c r="Y22" s="51" t="s">
        <v>19</v>
      </c>
      <c r="Z22" s="51" t="s">
        <v>19</v>
      </c>
      <c r="AA22" s="51" t="s">
        <v>19</v>
      </c>
      <c r="AB22" s="51" t="s">
        <v>19</v>
      </c>
      <c r="AC22" s="51" t="s">
        <v>19</v>
      </c>
      <c r="AD22" s="51" t="s">
        <v>19</v>
      </c>
      <c r="AE22" s="51" t="s">
        <v>19</v>
      </c>
      <c r="AF22" s="51" t="s">
        <v>19</v>
      </c>
      <c r="AG22" s="51" t="s">
        <v>19</v>
      </c>
      <c r="AH22" s="51" t="s">
        <v>19</v>
      </c>
      <c r="AI22" s="51" t="s">
        <v>19</v>
      </c>
      <c r="AJ22" s="51" t="s">
        <v>19</v>
      </c>
      <c r="AK22" s="51" t="s">
        <v>19</v>
      </c>
      <c r="AL22" s="51" t="s">
        <v>19</v>
      </c>
      <c r="AM22" s="51" t="s">
        <v>19</v>
      </c>
      <c r="AN22" s="51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26</v>
      </c>
      <c r="C23" s="11"/>
      <c r="D23" s="11"/>
      <c r="E23" s="9"/>
      <c r="F23" s="12"/>
      <c r="G23" s="13"/>
      <c r="H23" s="13"/>
      <c r="I23" s="9"/>
      <c r="J23" s="2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27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69"/>
      <c r="T24" s="69"/>
      <c r="U24" s="69"/>
      <c r="V24" s="69"/>
      <c r="W24" s="69"/>
      <c r="X24" s="69"/>
      <c r="Y24" s="53"/>
      <c r="Z24" s="53"/>
      <c r="AA24" s="69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28</v>
      </c>
      <c r="C25" s="53"/>
      <c r="D25" s="69"/>
      <c r="E25" s="53"/>
      <c r="F25" s="109"/>
      <c r="G25" s="53"/>
      <c r="H25" s="53"/>
      <c r="I25" s="69"/>
      <c r="J25" s="69"/>
      <c r="K25" s="53"/>
      <c r="L25" s="53"/>
      <c r="M25" s="53"/>
      <c r="N25" s="53"/>
      <c r="O25" s="53"/>
      <c r="P25" s="53"/>
      <c r="Q25" s="69"/>
      <c r="R25" s="53"/>
      <c r="S25" s="53"/>
      <c r="T25" s="53"/>
      <c r="U25" s="53"/>
      <c r="V25" s="53"/>
      <c r="W25" s="53"/>
      <c r="X25" s="53"/>
      <c r="Y25" s="69">
        <v>0.4</v>
      </c>
      <c r="Z25" s="69"/>
      <c r="AA25" s="69"/>
      <c r="AB25" s="53"/>
      <c r="AC25" s="69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0.4</v>
      </c>
      <c r="AP25" s="50">
        <f t="shared" si="1"/>
        <v>0</v>
      </c>
      <c r="AQ25" s="53">
        <f>SUM(AO25:AP25)</f>
        <v>0.4</v>
      </c>
      <c r="AT25" s="19"/>
      <c r="AU25" s="19"/>
      <c r="AV25" s="19"/>
    </row>
    <row r="26" spans="2:48" ht="50.25" customHeight="1" x14ac:dyDescent="0.55000000000000004">
      <c r="B26" s="81" t="s">
        <v>40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69"/>
      <c r="S26" s="69"/>
      <c r="T26" s="69"/>
      <c r="U26" s="69"/>
      <c r="V26" s="69"/>
      <c r="W26" s="69"/>
      <c r="X26" s="69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29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49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50.25" customHeight="1" x14ac:dyDescent="0.55000000000000004">
      <c r="B29" s="79" t="s">
        <v>23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53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53"/>
      <c r="X30" s="69"/>
      <c r="Y30" s="69">
        <v>0.16</v>
      </c>
      <c r="Z30" s="69"/>
      <c r="AA30" s="69">
        <v>7.7</v>
      </c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7.86</v>
      </c>
      <c r="AP30" s="50">
        <f t="shared" si="1"/>
        <v>0</v>
      </c>
      <c r="AQ30" s="53">
        <f t="shared" si="2"/>
        <v>7.86</v>
      </c>
      <c r="AT30" s="19"/>
      <c r="AU30" s="19"/>
      <c r="AV30" s="19"/>
    </row>
    <row r="31" spans="2:48" ht="50.25" customHeight="1" x14ac:dyDescent="0.55000000000000004">
      <c r="B31" s="79" t="s">
        <v>65</v>
      </c>
      <c r="C31" s="53"/>
      <c r="D31" s="53"/>
      <c r="E31" s="53"/>
      <c r="F31" s="53"/>
      <c r="G31" s="53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69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51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55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31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3.25" customHeight="1" x14ac:dyDescent="0.55000000000000004">
      <c r="B35" s="79" t="s">
        <v>56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44.25" x14ac:dyDescent="0.55000000000000004">
      <c r="B36" s="79" t="s">
        <v>53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44.25" x14ac:dyDescent="0.55000000000000004">
      <c r="B37" s="79" t="s">
        <v>54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62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/>
      <c r="Z38" s="53"/>
      <c r="AA38" s="69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>SUMIF($C$11:$AN$11,"Ind*",C38:AN38)</f>
        <v>0</v>
      </c>
      <c r="AP38" s="50">
        <f>SUMIF($C$11:$AN$11,"I.Mad",C38:AN38)</f>
        <v>0</v>
      </c>
      <c r="AQ38" s="53">
        <f>SUM(AO38:AP38)</f>
        <v>0</v>
      </c>
    </row>
    <row r="39" spans="2:43" ht="50.25" customHeight="1" x14ac:dyDescent="0.55000000000000004">
      <c r="B39" s="79" t="s">
        <v>64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9"/>
      <c r="Z39" s="69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>SUMIF($C$11:$AN$11,"Ind*",C39:AN39)</f>
        <v>0</v>
      </c>
      <c r="AP39" s="50">
        <f>SUMIF($C$11:$AN$11,"I.Mad",C39:AN39)</f>
        <v>0</v>
      </c>
      <c r="AQ39" s="53">
        <f>SUM(AO39:AP39)</f>
        <v>0</v>
      </c>
    </row>
    <row r="40" spans="2:43" ht="50.25" customHeight="1" x14ac:dyDescent="0.55000000000000004">
      <c r="B40" s="79" t="s">
        <v>61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69"/>
      <c r="AB40" s="53"/>
      <c r="AC40" s="69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>SUMIF($C$11:$AN$11,"Ind*",C40:AN40)</f>
        <v>0</v>
      </c>
      <c r="AP40" s="50">
        <f>SUMIF($C$11:$AN$11,"I.Mad",C40:AN40)</f>
        <v>0</v>
      </c>
      <c r="AQ40" s="53">
        <f>SUM(AO40:AP40)</f>
        <v>0</v>
      </c>
    </row>
    <row r="41" spans="2:43" ht="50.25" customHeight="1" x14ac:dyDescent="0.55000000000000004">
      <c r="B41" s="81" t="s">
        <v>32</v>
      </c>
      <c r="C41" s="53">
        <f>+SUM(C24:C40,C18,C12)</f>
        <v>0</v>
      </c>
      <c r="D41" s="53">
        <f t="shared" ref="D41:AN41" si="5">+SUM(D24:D40,D18,D12)</f>
        <v>0</v>
      </c>
      <c r="E41" s="53">
        <f t="shared" si="5"/>
        <v>1367.605</v>
      </c>
      <c r="F41" s="53">
        <f t="shared" si="5"/>
        <v>119.00000000000003</v>
      </c>
      <c r="G41" s="53">
        <f t="shared" si="5"/>
        <v>6171.34</v>
      </c>
      <c r="H41" s="53">
        <f t="shared" si="5"/>
        <v>2664.0350000000003</v>
      </c>
      <c r="I41" s="53">
        <f t="shared" si="5"/>
        <v>4548.71</v>
      </c>
      <c r="J41" s="53">
        <f t="shared" si="5"/>
        <v>665.84</v>
      </c>
      <c r="K41" s="53">
        <f t="shared" si="5"/>
        <v>0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53">
        <f t="shared" si="5"/>
        <v>0</v>
      </c>
      <c r="R41" s="53">
        <f t="shared" si="5"/>
        <v>0</v>
      </c>
      <c r="S41" s="53">
        <f t="shared" si="5"/>
        <v>0</v>
      </c>
      <c r="T41" s="53">
        <f t="shared" si="5"/>
        <v>0</v>
      </c>
      <c r="U41" s="53">
        <f t="shared" si="5"/>
        <v>0</v>
      </c>
      <c r="V41" s="53">
        <f t="shared" si="5"/>
        <v>0</v>
      </c>
      <c r="W41" s="53">
        <f t="shared" si="5"/>
        <v>0</v>
      </c>
      <c r="X41" s="53">
        <f t="shared" si="5"/>
        <v>0</v>
      </c>
      <c r="Y41" s="53">
        <f t="shared" si="5"/>
        <v>111.14920000000001</v>
      </c>
      <c r="Z41" s="53">
        <f t="shared" si="5"/>
        <v>0</v>
      </c>
      <c r="AA41" s="53">
        <f t="shared" si="5"/>
        <v>1697.5185896016126</v>
      </c>
      <c r="AB41" s="53">
        <f t="shared" si="5"/>
        <v>0</v>
      </c>
      <c r="AC41" s="53">
        <f>+SUM(AC24:AC40,AC18,AC12)</f>
        <v>5793.1853333333338</v>
      </c>
      <c r="AD41" s="53">
        <f t="shared" si="5"/>
        <v>0</v>
      </c>
      <c r="AE41" s="53">
        <f t="shared" si="5"/>
        <v>0</v>
      </c>
      <c r="AF41" s="53">
        <f t="shared" si="5"/>
        <v>0</v>
      </c>
      <c r="AG41" s="53">
        <f t="shared" si="5"/>
        <v>0</v>
      </c>
      <c r="AH41" s="53">
        <f t="shared" si="5"/>
        <v>0</v>
      </c>
      <c r="AI41" s="53">
        <f t="shared" si="5"/>
        <v>0</v>
      </c>
      <c r="AJ41" s="53">
        <f t="shared" si="5"/>
        <v>0</v>
      </c>
      <c r="AK41" s="53">
        <f t="shared" si="5"/>
        <v>0</v>
      </c>
      <c r="AL41" s="53">
        <f t="shared" si="5"/>
        <v>0</v>
      </c>
      <c r="AM41" s="53">
        <f t="shared" si="5"/>
        <v>0</v>
      </c>
      <c r="AN41" s="53">
        <f t="shared" si="5"/>
        <v>0</v>
      </c>
      <c r="AO41" s="53">
        <f>SUM(AO12,AO18,AO24:AO37)</f>
        <v>19689.508122934949</v>
      </c>
      <c r="AP41" s="53">
        <f>SUM(AP12,AP18,AP24:AP37)</f>
        <v>3448.8750000000005</v>
      </c>
      <c r="AQ41" s="53">
        <f>SUM(AO41:AP41)</f>
        <v>23138.383122934949</v>
      </c>
    </row>
    <row r="42" spans="2:43" ht="50.25" customHeight="1" x14ac:dyDescent="0.55000000000000004">
      <c r="B42" s="78" t="s">
        <v>37</v>
      </c>
      <c r="C42" s="23"/>
      <c r="D42" s="23"/>
      <c r="E42" s="23"/>
      <c r="F42" s="55"/>
      <c r="G42" s="55">
        <v>17.100000000000001</v>
      </c>
      <c r="H42" s="55"/>
      <c r="I42" s="55">
        <v>18.7</v>
      </c>
      <c r="J42" s="55"/>
      <c r="K42" s="88"/>
      <c r="L42" s="55"/>
      <c r="M42" s="55"/>
      <c r="N42" s="55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50"/>
      <c r="AD42" s="32"/>
      <c r="AE42" s="55"/>
      <c r="AF42" s="32"/>
      <c r="AG42" s="55"/>
      <c r="AH42" s="32"/>
      <c r="AI42" s="32"/>
      <c r="AJ42" s="32"/>
      <c r="AK42" s="55"/>
      <c r="AL42" s="55"/>
      <c r="AM42" s="55"/>
      <c r="AN42" s="55"/>
      <c r="AO42" s="24"/>
      <c r="AP42" s="24"/>
      <c r="AQ42" s="8"/>
    </row>
    <row r="43" spans="2:43" ht="26.25" x14ac:dyDescent="0.4">
      <c r="B43" s="113" t="s">
        <v>33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66" t="s">
        <v>39</v>
      </c>
      <c r="C44" s="65" t="s">
        <v>57</v>
      </c>
      <c r="D44" s="14"/>
      <c r="E44" s="14"/>
      <c r="F44" s="14"/>
      <c r="G44" s="3"/>
      <c r="H44" s="3"/>
      <c r="I44" s="3"/>
      <c r="J44" s="37"/>
      <c r="K44" s="3"/>
      <c r="L44" s="3"/>
      <c r="M44" s="20"/>
      <c r="N44" s="28"/>
      <c r="O44" s="28"/>
      <c r="P44" s="3"/>
      <c r="R44" s="3"/>
      <c r="S44" s="31"/>
      <c r="T44" s="3"/>
      <c r="U44" s="3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54" t="s">
        <v>34</v>
      </c>
      <c r="C45" s="14"/>
      <c r="D45" s="14"/>
      <c r="E45" s="14"/>
      <c r="F45" s="110"/>
      <c r="G45" s="14"/>
      <c r="H45" s="3"/>
      <c r="I45" s="28"/>
      <c r="J45" s="28"/>
      <c r="K45" s="28"/>
      <c r="L45" s="28"/>
      <c r="M45" s="59"/>
      <c r="N45" s="59"/>
      <c r="O45" s="28"/>
      <c r="P45" s="3"/>
      <c r="R45" s="3"/>
      <c r="S45" s="31"/>
      <c r="T45" s="3"/>
      <c r="U45" s="31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54"/>
      <c r="C46" s="70"/>
      <c r="D46" s="65"/>
      <c r="I46" s="28"/>
      <c r="J46" s="28"/>
      <c r="K46" s="28"/>
      <c r="L46" s="28"/>
      <c r="M46" s="60"/>
      <c r="N46" s="61"/>
      <c r="O46" s="28"/>
      <c r="P46" s="1"/>
      <c r="R46" s="1"/>
      <c r="S46" s="1"/>
      <c r="T46" s="1"/>
      <c r="U46" s="1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39" t="s">
        <v>67</v>
      </c>
      <c r="AN46" s="3"/>
    </row>
    <row r="47" spans="2:43" ht="45" x14ac:dyDescent="0.6">
      <c r="B47" s="114" t="s">
        <v>63</v>
      </c>
      <c r="D47" s="70"/>
      <c r="E47" s="14"/>
      <c r="F47" s="14"/>
      <c r="G47" s="14"/>
      <c r="H47" s="14"/>
      <c r="I47" s="28"/>
      <c r="J47" s="28"/>
      <c r="K47" s="108"/>
      <c r="L47" s="28"/>
      <c r="M47" s="62"/>
      <c r="N47" s="62"/>
      <c r="O47" s="28"/>
      <c r="P47" s="34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1"/>
      <c r="AI47" s="21"/>
      <c r="AJ47" s="21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1"/>
      <c r="E48" s="93"/>
      <c r="F48" s="100"/>
      <c r="G48" s="93"/>
      <c r="H48" s="93"/>
      <c r="I48" s="28"/>
      <c r="J48" s="28"/>
      <c r="K48" s="108"/>
      <c r="L48" s="28"/>
      <c r="M48" s="94"/>
      <c r="N48" s="94"/>
      <c r="O48" s="95"/>
      <c r="P48" s="96"/>
      <c r="Q48" s="97"/>
      <c r="R48" s="98"/>
      <c r="S48" s="1"/>
      <c r="T48" s="1"/>
      <c r="U48" s="1"/>
      <c r="V48" s="98"/>
      <c r="W48" s="98"/>
      <c r="X48" s="99"/>
      <c r="Y48" s="98"/>
      <c r="Z48" s="98"/>
      <c r="AA48" s="98"/>
      <c r="AB48" s="98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2"/>
      <c r="C49" s="92"/>
      <c r="D49" s="65"/>
      <c r="E49" s="103"/>
      <c r="F49" s="103"/>
      <c r="G49" s="14"/>
      <c r="H49" s="14"/>
      <c r="I49" s="28"/>
      <c r="J49" s="28"/>
      <c r="K49" s="108"/>
      <c r="L49" s="28"/>
      <c r="M49" s="20"/>
      <c r="N49" s="28"/>
      <c r="O49" s="28"/>
      <c r="P49" s="35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2"/>
      <c r="AD49" s="22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8"/>
      <c r="J50" s="28"/>
      <c r="K50" s="107"/>
      <c r="L50" s="28"/>
      <c r="M50" s="63"/>
      <c r="N50" s="64"/>
      <c r="O50" s="28"/>
      <c r="P50" s="36"/>
      <c r="S50" s="105"/>
      <c r="T50" s="57"/>
      <c r="U50" s="57"/>
      <c r="V50" s="57"/>
      <c r="W50" s="57"/>
      <c r="X50" s="25"/>
    </row>
    <row r="51" spans="2:43" ht="44.25" x14ac:dyDescent="0.55000000000000004">
      <c r="E51" s="103"/>
      <c r="F51" s="103"/>
      <c r="I51" s="28"/>
      <c r="J51" s="28"/>
      <c r="K51" s="28"/>
      <c r="L51" s="28"/>
      <c r="M51" s="63"/>
      <c r="N51" s="64"/>
      <c r="O51" s="28"/>
      <c r="P51" s="33"/>
      <c r="S51" s="105"/>
      <c r="T51" s="57"/>
      <c r="U51" s="57"/>
      <c r="V51" s="58"/>
      <c r="W51" s="58"/>
    </row>
    <row r="52" spans="2:43" ht="44.25" x14ac:dyDescent="0.55000000000000004">
      <c r="E52" s="103"/>
      <c r="F52" s="103"/>
      <c r="I52" s="28"/>
      <c r="J52" s="28"/>
      <c r="K52" s="28"/>
      <c r="L52" s="28"/>
      <c r="M52" s="27"/>
      <c r="N52" s="30"/>
      <c r="O52" s="29"/>
      <c r="P52" s="33"/>
      <c r="S52" s="105"/>
      <c r="T52" s="57"/>
      <c r="U52" s="57"/>
      <c r="V52" s="58"/>
      <c r="W52" s="58"/>
    </row>
    <row r="53" spans="2:43" ht="44.25" x14ac:dyDescent="0.55000000000000004">
      <c r="E53" s="103"/>
      <c r="F53" s="103"/>
      <c r="I53" s="28"/>
      <c r="J53" s="28"/>
      <c r="K53" s="28"/>
      <c r="L53" s="28"/>
      <c r="M53" s="27"/>
      <c r="N53" s="30"/>
      <c r="O53" s="30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8"/>
      <c r="J54" s="28"/>
      <c r="K54" s="28"/>
      <c r="L54" s="28"/>
      <c r="S54" s="58"/>
      <c r="T54" s="57"/>
      <c r="U54" s="57"/>
      <c r="V54" s="58"/>
      <c r="W54" s="58"/>
      <c r="AD54" s="42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2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2"/>
    </row>
    <row r="57" spans="2:43" ht="27" x14ac:dyDescent="0.35">
      <c r="AD57" s="42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5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2018-11-19T17:24:41Z</cp:lastPrinted>
  <dcterms:created xsi:type="dcterms:W3CDTF">2008-10-21T17:58:04Z</dcterms:created>
  <dcterms:modified xsi:type="dcterms:W3CDTF">2019-06-05T16:32:12Z</dcterms:modified>
</cp:coreProperties>
</file>