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<sst xmlns="http://schemas.openxmlformats.org/spreadsheetml/2006/main" count="348" uniqueCount="69">
  <si>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</si>
  <si>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</si>
  <si>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</si>
  <si>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</si>
  <si>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</si>
  <si>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</si>
  <si>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</si>
  <si>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</si>
  <si>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</si>
  <si>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</si>
  <si>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</si>
  <si>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</si>
  <si>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</si>
  <si>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</si>
  <si>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</si>
  <si>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</si>
  <si>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</si>
  <si>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</si>
  <si>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</si>
  <si>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</si>
  <si>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</si>
  <si>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</si>
  <si>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</si>
  <si>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</si>
  <si>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</si>
  <si>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</si>
  <si>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</si>
  <si>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</si>
  <si>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</si>
  <si>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</si>
  <si>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</si>
  <si>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</si>
  <si>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</si>
  <si>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</si>
  <si>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</si>
  <si>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</si>
  <si>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</si>
  <si>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</si>
  <si>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</si>
  <si>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</si>
  <si>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</si>
  <si>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</si>
  <si>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</si>
  <si>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</si>
  <si>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</si>
  <si>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</si>
  <si>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</si>
  <si>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</si>
  <si>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</si>
  <si>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</si>
  <si>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</si>
  <si>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</si>
  <si>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</si>
  <si>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</si>
  <si>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</si>
  <si>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</si>
  <si>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</si>
  <si>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</si>
  <si>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</si>
  <si>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</si>
  <si>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</si>
  <si>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</si>
  <si>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</si>
  <si>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>R.M.N°008-2024-PRODUCE, R.M.N°059-2024-PRODUCE</t>
  </si>
  <si>
    <t xml:space="preserve">           Atención: Sr. Sergio Gonzalez Guerrero</t>
  </si>
  <si>
    <t>SM</t>
  </si>
  <si>
    <t xml:space="preserve">CIFRAS PRELIMINARES \ PARA USO CIENTÍFICO  </t>
  </si>
  <si>
    <t>Callao,06 de mayo del 2024</t>
  </si>
  <si>
    <t xml:space="preserve">        Fecha  : 04/05/2024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</si>
</sst>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zoomScale="22" zoomScaleNormal="22" workbookViewId="0">
      <selection activeCell="AH30" sqref="A28:AH30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50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68</v>
      </c>
      <c r="AP8" s="60"/>
      <c r="AQ8" s="60"/>
    </row>
    <row r="9" spans="2:50" ht="28.2" x14ac:dyDescent="0.5">
      <c r="B9" s="4" t="s">
        <v>6</v>
      </c>
      <c r="C9" s="10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395.995</v>
      </c>
      <c r="F12" s="24">
        <v>426.93</v>
      </c>
      <c r="G12" s="24">
        <v>5723.18</v>
      </c>
      <c r="H12" s="24">
        <v>3951.9</v>
      </c>
      <c r="I12" s="24">
        <v>2636.7849999999999</v>
      </c>
      <c r="J12" s="24">
        <v>37.645000000000003</v>
      </c>
      <c r="K12" s="24">
        <v>354.99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2412.2199999999998</v>
      </c>
      <c r="R12" s="24">
        <v>42.305</v>
      </c>
      <c r="S12" s="24">
        <v>1762.075</v>
      </c>
      <c r="T12" s="24">
        <v>33.005000000000003</v>
      </c>
      <c r="U12" s="24">
        <v>686.46500000000003</v>
      </c>
      <c r="V12" s="24">
        <v>552.69500000000005</v>
      </c>
      <c r="W12" s="24">
        <v>3656.625</v>
      </c>
      <c r="X12" s="24">
        <v>0</v>
      </c>
      <c r="Y12" s="24">
        <v>5034.5200000000004</v>
      </c>
      <c r="Z12" s="24">
        <v>549.79499999999996</v>
      </c>
      <c r="AA12" s="24">
        <v>3398.145</v>
      </c>
      <c r="AB12" s="24">
        <v>0</v>
      </c>
      <c r="AC12" s="24">
        <v>3690.7649999999999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29751.764999999999</v>
      </c>
      <c r="AP12" s="24">
        <f>SUMIF($C$11:$AN$11,"I.Mad",C12:AN12)</f>
        <v>5594.2750000000005</v>
      </c>
      <c r="AQ12" s="24">
        <f>SUM(AO12:AP12)</f>
        <v>35346.04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>
        <v>1</v>
      </c>
      <c r="F13" s="24">
        <v>22</v>
      </c>
      <c r="G13" s="24">
        <v>23</v>
      </c>
      <c r="H13" s="24">
        <v>105</v>
      </c>
      <c r="I13" s="24">
        <v>21</v>
      </c>
      <c r="J13" s="24">
        <v>1</v>
      </c>
      <c r="K13" s="24">
        <v>2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20</v>
      </c>
      <c r="R13" s="24">
        <v>1</v>
      </c>
      <c r="S13" s="24">
        <v>18</v>
      </c>
      <c r="T13" s="24">
        <v>2</v>
      </c>
      <c r="U13" s="24">
        <v>10</v>
      </c>
      <c r="V13" s="24">
        <v>11</v>
      </c>
      <c r="W13" s="24">
        <v>16</v>
      </c>
      <c r="X13" s="24" t="s">
        <v>33</v>
      </c>
      <c r="Y13" s="24">
        <v>24</v>
      </c>
      <c r="Z13" s="24">
        <v>7</v>
      </c>
      <c r="AA13" s="24">
        <v>20</v>
      </c>
      <c r="AB13" s="24" t="s">
        <v>33</v>
      </c>
      <c r="AC13" s="24">
        <v>25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180</v>
      </c>
      <c r="AP13" s="24">
        <f>SUMIF($C$11:$AN$11,"I.Mad",C13:AN13)</f>
        <v>149</v>
      </c>
      <c r="AQ13" s="24">
        <f>SUM(AO13:AP13)</f>
        <v>329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>
        <v>1</v>
      </c>
      <c r="F14" s="24">
        <v>7</v>
      </c>
      <c r="G14" s="24">
        <v>8</v>
      </c>
      <c r="H14" s="24">
        <v>9</v>
      </c>
      <c r="I14" s="24">
        <v>2</v>
      </c>
      <c r="J14" s="24" t="s">
        <v>65</v>
      </c>
      <c r="K14" s="24" t="s">
        <v>65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8</v>
      </c>
      <c r="R14" s="24">
        <v>1</v>
      </c>
      <c r="S14" s="24">
        <v>5</v>
      </c>
      <c r="T14" s="24">
        <v>1</v>
      </c>
      <c r="U14" s="24">
        <v>5</v>
      </c>
      <c r="V14" s="24">
        <v>3</v>
      </c>
      <c r="W14" s="24">
        <v>6</v>
      </c>
      <c r="X14" s="24" t="s">
        <v>33</v>
      </c>
      <c r="Y14" s="24">
        <v>7</v>
      </c>
      <c r="Z14" s="24">
        <v>1</v>
      </c>
      <c r="AA14" s="24">
        <v>5</v>
      </c>
      <c r="AB14" s="24" t="s">
        <v>33</v>
      </c>
      <c r="AC14" s="24">
        <v>8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55</v>
      </c>
      <c r="AP14" s="24">
        <f>SUMIF($C$11:$AN$11,"I.Mad",C14:AN14)</f>
        <v>22</v>
      </c>
      <c r="AQ14" s="24">
        <f>SUM(AO14:AP14)</f>
        <v>77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>
        <v>3.8277511961760302</v>
      </c>
      <c r="F15" s="24">
        <v>49.432359430955799</v>
      </c>
      <c r="G15" s="24">
        <v>41.603534723492501</v>
      </c>
      <c r="H15" s="24">
        <v>40.4117720288572</v>
      </c>
      <c r="I15" s="24">
        <v>53.156295995099903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33.928647219381197</v>
      </c>
      <c r="R15" s="24">
        <v>14.130434782721</v>
      </c>
      <c r="S15" s="24">
        <v>82.494359428653794</v>
      </c>
      <c r="T15" s="24">
        <v>72.327044025031398</v>
      </c>
      <c r="U15" s="24">
        <v>37.952538856362096</v>
      </c>
      <c r="V15" s="24">
        <v>92.855582980234402</v>
      </c>
      <c r="W15" s="24">
        <v>35.275722543033098</v>
      </c>
      <c r="X15" s="24" t="s">
        <v>33</v>
      </c>
      <c r="Y15" s="24">
        <v>51.978527033026097</v>
      </c>
      <c r="Z15" s="24">
        <v>53.953488372101297</v>
      </c>
      <c r="AA15" s="24">
        <v>57.266977418303298</v>
      </c>
      <c r="AB15" s="24" t="s">
        <v>33</v>
      </c>
      <c r="AC15" s="24">
        <v>77.597093109737699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>
        <v>13</v>
      </c>
      <c r="F16" s="27">
        <v>11.5</v>
      </c>
      <c r="G16" s="27">
        <v>12</v>
      </c>
      <c r="H16" s="27">
        <v>12</v>
      </c>
      <c r="I16" s="27">
        <v>12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12</v>
      </c>
      <c r="R16" s="27">
        <v>12.5</v>
      </c>
      <c r="S16" s="27">
        <v>11</v>
      </c>
      <c r="T16" s="27">
        <v>11.5</v>
      </c>
      <c r="U16" s="27">
        <v>12.5</v>
      </c>
      <c r="V16" s="27">
        <v>11</v>
      </c>
      <c r="W16" s="27">
        <v>12</v>
      </c>
      <c r="X16" s="27" t="s">
        <v>33</v>
      </c>
      <c r="Y16" s="27">
        <v>11.5</v>
      </c>
      <c r="Z16" s="27">
        <v>11.5</v>
      </c>
      <c r="AA16" s="27">
        <v>12</v>
      </c>
      <c r="AB16" s="27" t="s">
        <v>33</v>
      </c>
      <c r="AC16" s="27">
        <v>10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29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29"/>
      <c r="U17" s="29"/>
      <c r="V17" s="29"/>
      <c r="W17" s="29"/>
      <c r="X17" s="11"/>
      <c r="Y17" s="29"/>
      <c r="Z17" s="29"/>
      <c r="AA17" s="29"/>
      <c r="AB17" s="11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5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>
        <v>134.91499999999999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134.91499999999999</v>
      </c>
      <c r="AQ29" s="32">
        <f t="shared" si="2"/>
        <v>134.91499999999999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54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7"/>
      <c r="AA30" s="24">
        <v>0.90907000000000004</v>
      </c>
      <c r="AB30" s="35"/>
      <c r="AC30" s="32">
        <v>3.5173399999999999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4.4264099999999997</v>
      </c>
      <c r="AP30" s="24">
        <f t="shared" si="1"/>
        <v>0</v>
      </c>
      <c r="AQ30" s="32">
        <f t="shared" si="2"/>
        <v>4.4264099999999997</v>
      </c>
    </row>
    <row r="31" spans="1:43" ht="50.25" customHeight="1" x14ac:dyDescent="0.7">
      <c r="A31" s="1">
        <v>0.2</v>
      </c>
      <c r="B31" s="25" t="s">
        <v>61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395.995</v>
      </c>
      <c r="F41" s="32">
        <f t="shared" si="3"/>
        <v>561.84500000000003</v>
      </c>
      <c r="G41" s="32">
        <f t="shared" si="3"/>
        <v>5723.18</v>
      </c>
      <c r="H41" s="32">
        <f>+SUM(H24:H40,H18,H12)</f>
        <v>3951.9</v>
      </c>
      <c r="I41" s="32">
        <f>+SUM(I24:I40,I18,I12)</f>
        <v>2636.7849999999999</v>
      </c>
      <c r="J41" s="32">
        <f t="shared" si="3"/>
        <v>37.645000000000003</v>
      </c>
      <c r="K41" s="32">
        <f t="shared" si="3"/>
        <v>354.99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2412.2199999999998</v>
      </c>
      <c r="R41" s="32">
        <f t="shared" si="3"/>
        <v>42.305</v>
      </c>
      <c r="S41" s="32">
        <f t="shared" si="3"/>
        <v>1762.075</v>
      </c>
      <c r="T41" s="32">
        <f t="shared" si="3"/>
        <v>33.005000000000003</v>
      </c>
      <c r="U41" s="32">
        <f t="shared" si="3"/>
        <v>686.46500000000003</v>
      </c>
      <c r="V41" s="32">
        <f t="shared" si="3"/>
        <v>552.69500000000005</v>
      </c>
      <c r="W41" s="32">
        <f t="shared" si="3"/>
        <v>3656.625</v>
      </c>
      <c r="X41" s="32">
        <f t="shared" si="3"/>
        <v>0</v>
      </c>
      <c r="Y41" s="32">
        <f t="shared" si="3"/>
        <v>5034.5200000000004</v>
      </c>
      <c r="Z41" s="32">
        <f t="shared" si="3"/>
        <v>549.79499999999996</v>
      </c>
      <c r="AA41" s="32">
        <f>+SUM(AA24:AA40,AA18,C12)</f>
        <v>0.90907000000000004</v>
      </c>
      <c r="AB41" s="32">
        <f t="shared" si="3"/>
        <v>0</v>
      </c>
      <c r="AC41" s="32">
        <f t="shared" si="3"/>
        <v>3694.2823399999997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29756.191409999999</v>
      </c>
      <c r="AP41" s="32">
        <f>SUM(AP12,AP18,AP24:AP37)</f>
        <v>5729.1900000000005</v>
      </c>
      <c r="AQ41" s="32">
        <f t="shared" si="2"/>
        <v>35485.381410000002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58</v>
      </c>
      <c r="C44" s="4" t="s">
        <v>59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60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62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2024-05-07T07:30:18Z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