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2B609EC-13B5-463B-87AE-34C81976B0E6}" xr6:coauthVersionLast="47" xr6:coauthVersionMax="47" xr10:uidLastSave="{00000000-0000-0000-0000-000000000000}"/>
  <bookViews>
    <workbookView showSheetTabs="0" xWindow="-108" yWindow="-108" windowWidth="23256" windowHeight="1245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<sst xmlns="http://schemas.openxmlformats.org/spreadsheetml/2006/main" count="383" uniqueCount="69">
  <si>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</si>
  <si>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</si>
  <si>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</si>
  <si>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</si>
  <si>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</si>
  <si>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</si>
  <si>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</si>
  <si>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</si>
  <si>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</si>
  <si>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</si>
  <si>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</si>
  <si>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</si>
  <si>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</si>
  <si>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</si>
  <si>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</si>
  <si>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</si>
  <si>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</si>
  <si>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</si>
  <si>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</si>
  <si>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</si>
  <si>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</si>
  <si>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</si>
  <si>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</si>
  <si>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</si>
  <si>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</si>
  <si>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</si>
  <si>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</si>
  <si>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</si>
  <si>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</si>
  <si>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</si>
  <si>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</si>
  <si>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</si>
  <si>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</si>
  <si>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</si>
  <si>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</si>
  <si>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</si>
  <si>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</si>
  <si>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</si>
  <si>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</si>
  <si>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</si>
  <si>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</si>
  <si>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</si>
  <si>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</si>
  <si>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</si>
  <si>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</si>
  <si>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</si>
  <si>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</si>
  <si>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</si>
  <si>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</si>
  <si>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</si>
  <si>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</si>
  <si>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</si>
  <si>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</si>
  <si>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</si>
  <si>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</si>
  <si>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</si>
  <si>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</si>
  <si>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</si>
  <si>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</si>
  <si>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</si>
  <si>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</si>
  <si>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</si>
  <si>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</si>
  <si>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</si>
  <si>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</si>
  <si>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 xml:space="preserve">           Atención: Sr. Raúl Pérez Reyes Espejo</t>
  </si>
  <si>
    <t>Callao, 08 de febrero del 2022</t>
  </si>
  <si>
    <t xml:space="preserve">        Fecha  : 04/02/2023</t>
  </si>
  <si>
    <t>12.5 - 9.0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</si>
</sst>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O8" zoomScale="25" zoomScaleNormal="25" workbookViewId="0">
      <selection activeCell="AN17" sqref="AN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0.21875" style="1" customWidth="1"/>
    <col min="30" max="30" width="28.664062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9.5546875" style="1" customWidth="1"/>
    <col min="41" max="41" width="25.33203125" style="1" customWidth="1"/>
    <col min="42" max="42" width="28.109375" style="1" customWidth="1"/>
    <col min="43" max="43" width="25.33203125" style="1" customWidth="1"/>
    <col min="44" max="48" width="11.44140625" style="1"/>
    <col min="49" max="49" width="17.5546875" style="1" bestFit="1" customWidth="1"/>
    <col min="50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59" t="s">
        <v>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8" ht="45" customHeight="1" x14ac:dyDescent="0.6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8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8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6">
      <c r="B10" s="17" t="s">
        <v>7</v>
      </c>
      <c r="C10" s="63" t="s">
        <v>8</v>
      </c>
      <c r="D10" s="63"/>
      <c r="E10" s="63" t="s">
        <v>9</v>
      </c>
      <c r="F10" s="63"/>
      <c r="G10" s="63" t="s">
        <v>10</v>
      </c>
      <c r="H10" s="63"/>
      <c r="I10" s="63" t="s">
        <v>11</v>
      </c>
      <c r="J10" s="63"/>
      <c r="K10" s="63" t="s">
        <v>12</v>
      </c>
      <c r="L10" s="63"/>
      <c r="M10" s="63" t="s">
        <v>13</v>
      </c>
      <c r="N10" s="63"/>
      <c r="O10" s="63" t="s">
        <v>14</v>
      </c>
      <c r="P10" s="63"/>
      <c r="Q10" s="63" t="s">
        <v>15</v>
      </c>
      <c r="R10" s="63"/>
      <c r="S10" s="63" t="s">
        <v>16</v>
      </c>
      <c r="T10" s="63"/>
      <c r="U10" s="63" t="s">
        <v>17</v>
      </c>
      <c r="V10" s="63"/>
      <c r="W10" s="63" t="s">
        <v>18</v>
      </c>
      <c r="X10" s="63"/>
      <c r="Y10" s="64" t="s">
        <v>19</v>
      </c>
      <c r="Z10" s="64"/>
      <c r="AA10" s="63" t="s">
        <v>20</v>
      </c>
      <c r="AB10" s="63"/>
      <c r="AC10" s="63" t="s">
        <v>21</v>
      </c>
      <c r="AD10" s="63"/>
      <c r="AE10" s="63" t="s">
        <v>22</v>
      </c>
      <c r="AF10" s="63"/>
      <c r="AG10" s="63" t="s">
        <v>23</v>
      </c>
      <c r="AH10" s="63"/>
      <c r="AI10" s="63" t="s">
        <v>24</v>
      </c>
      <c r="AJ10" s="63"/>
      <c r="AK10" s="63" t="s">
        <v>25</v>
      </c>
      <c r="AL10" s="63"/>
      <c r="AM10" s="63" t="s">
        <v>26</v>
      </c>
      <c r="AN10" s="63"/>
      <c r="AO10" s="65" t="s">
        <v>27</v>
      </c>
      <c r="AP10" s="65"/>
      <c r="AQ10" s="18" t="s">
        <v>28</v>
      </c>
    </row>
    <row r="11" spans="2:48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7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1305.07</v>
      </c>
      <c r="H12" s="25">
        <v>0</v>
      </c>
      <c r="I12" s="25">
        <v>1936.42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930.04</v>
      </c>
      <c r="V12" s="25">
        <v>251.57</v>
      </c>
      <c r="W12" s="25">
        <v>143.02500000000001</v>
      </c>
      <c r="X12" s="25">
        <v>0</v>
      </c>
      <c r="Y12" s="25">
        <v>115.78</v>
      </c>
      <c r="Z12" s="25">
        <v>0</v>
      </c>
      <c r="AA12" s="25">
        <v>28.324663295454549</v>
      </c>
      <c r="AB12" s="25">
        <v>19.215392307692309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4458.6596632954534</v>
      </c>
      <c r="AP12" s="25">
        <f>SUMIF($C$11:$AN$11,"I.Mad",C12:AN12)</f>
        <v>270.78539230769229</v>
      </c>
      <c r="AQ12" s="25">
        <f>SUM(AO12:AP12)</f>
        <v>4729.4450556031461</v>
      </c>
      <c r="AS12" s="26"/>
    </row>
    <row r="13" spans="2:48" ht="50.25" customHeight="1" x14ac:dyDescent="0.7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28</v>
      </c>
      <c r="H13" s="25" t="s">
        <v>33</v>
      </c>
      <c r="I13" s="25">
        <v>42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9</v>
      </c>
      <c r="V13" s="25">
        <v>4</v>
      </c>
      <c r="W13" s="25">
        <v>4</v>
      </c>
      <c r="X13" s="25" t="s">
        <v>33</v>
      </c>
      <c r="Y13" s="25">
        <v>4</v>
      </c>
      <c r="Z13" s="25" t="s">
        <v>33</v>
      </c>
      <c r="AA13" s="25">
        <v>2</v>
      </c>
      <c r="AB13" s="25">
        <v>1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89</v>
      </c>
      <c r="AP13" s="25">
        <f>SUMIF($C$11:$AN$11,"I.Mad",C13:AN13)</f>
        <v>5</v>
      </c>
      <c r="AQ13" s="25">
        <f>SUM(AO13:AP13)</f>
        <v>94</v>
      </c>
      <c r="AS13" s="26"/>
      <c r="AT13" s="28"/>
      <c r="AU13" s="28"/>
      <c r="AV13" s="28"/>
    </row>
    <row r="14" spans="2:48" ht="50.25" customHeight="1" x14ac:dyDescent="0.7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10</v>
      </c>
      <c r="H14" s="25" t="s">
        <v>33</v>
      </c>
      <c r="I14" s="25">
        <v>2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>
        <v>4</v>
      </c>
      <c r="V14" s="25">
        <v>1</v>
      </c>
      <c r="W14" s="25">
        <v>4</v>
      </c>
      <c r="X14" s="25" t="s">
        <v>33</v>
      </c>
      <c r="Y14" s="25">
        <v>3</v>
      </c>
      <c r="Z14" s="25" t="s">
        <v>33</v>
      </c>
      <c r="AA14" s="25">
        <v>2</v>
      </c>
      <c r="AB14" s="25">
        <v>1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25</v>
      </c>
      <c r="AP14" s="25">
        <f>SUMIF($C$11:$AN$11,"I.Mad",C14:AN14)</f>
        <v>2</v>
      </c>
      <c r="AQ14" s="25">
        <f>SUM(AO14:AP14)</f>
        <v>27</v>
      </c>
      <c r="AT14" s="28"/>
      <c r="AU14" s="28"/>
      <c r="AV14" s="28"/>
    </row>
    <row r="15" spans="2:48" ht="50.25" customHeight="1" x14ac:dyDescent="0.7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18.451651555752051</v>
      </c>
      <c r="H15" s="25" t="s">
        <v>33</v>
      </c>
      <c r="I15" s="25">
        <v>36.339274729297379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57.538994010922103</v>
      </c>
      <c r="V15" s="25">
        <v>71.764705882352942</v>
      </c>
      <c r="W15" s="25">
        <v>56.59382623001958</v>
      </c>
      <c r="X15" s="25" t="s">
        <v>33</v>
      </c>
      <c r="Y15" s="25">
        <v>48.718060000000001</v>
      </c>
      <c r="Z15" s="25" t="s">
        <v>33</v>
      </c>
      <c r="AA15" s="25">
        <v>48.26019136081127</v>
      </c>
      <c r="AB15" s="25">
        <v>72.857142857142847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7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 t="s">
        <v>33</v>
      </c>
      <c r="I16" s="30" t="s">
        <v>68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10.5</v>
      </c>
      <c r="V16" s="30">
        <v>10.5</v>
      </c>
      <c r="W16" s="30">
        <v>11.5</v>
      </c>
      <c r="X16" s="30" t="s">
        <v>33</v>
      </c>
      <c r="Y16" s="30">
        <v>12</v>
      </c>
      <c r="Z16" s="30" t="s">
        <v>33</v>
      </c>
      <c r="AA16" s="30">
        <v>12</v>
      </c>
      <c r="AB16" s="30">
        <v>11.5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7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7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7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7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7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7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5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7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7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7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7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7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7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7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58">
        <v>0.10033670454545457</v>
      </c>
      <c r="AB30" s="40">
        <v>2.9607692307692311E-2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0.10033670454545457</v>
      </c>
      <c r="AP30" s="25">
        <f t="shared" si="1"/>
        <v>2.9607692307692311E-2</v>
      </c>
      <c r="AQ30" s="36">
        <f t="shared" si="2"/>
        <v>0.12994439685314688</v>
      </c>
      <c r="AT30" s="28"/>
      <c r="AU30" s="28"/>
      <c r="AV30" s="28"/>
    </row>
    <row r="31" spans="1:48" ht="50.25" customHeight="1" x14ac:dyDescent="0.7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7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7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7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7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4" x14ac:dyDescent="0.7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4" x14ac:dyDescent="0.7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4" x14ac:dyDescent="0.7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7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7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7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1305.07</v>
      </c>
      <c r="H41" s="36">
        <f t="shared" si="3"/>
        <v>0</v>
      </c>
      <c r="I41" s="36">
        <f t="shared" si="3"/>
        <v>1936.42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930.04</v>
      </c>
      <c r="V41" s="36">
        <f t="shared" si="3"/>
        <v>251.57</v>
      </c>
      <c r="W41" s="36">
        <f t="shared" si="3"/>
        <v>143.02500000000001</v>
      </c>
      <c r="X41" s="36">
        <f t="shared" si="3"/>
        <v>0</v>
      </c>
      <c r="Y41" s="36">
        <f t="shared" si="3"/>
        <v>115.78</v>
      </c>
      <c r="Z41" s="36">
        <f t="shared" si="3"/>
        <v>0</v>
      </c>
      <c r="AA41" s="36">
        <f t="shared" si="3"/>
        <v>28.425000000000004</v>
      </c>
      <c r="AB41" s="36">
        <f t="shared" si="3"/>
        <v>19.245000000000001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4458.7599999999984</v>
      </c>
      <c r="AP41" s="36">
        <f>SUM(AP12,AP18,AP24:AP37)</f>
        <v>270.815</v>
      </c>
      <c r="AQ41" s="36">
        <f t="shared" si="2"/>
        <v>4729.574999999998</v>
      </c>
    </row>
    <row r="42" spans="2:43" ht="50.25" customHeight="1" x14ac:dyDescent="0.7">
      <c r="B42" s="24" t="s">
        <v>57</v>
      </c>
      <c r="C42" s="41"/>
      <c r="D42" s="41"/>
      <c r="E42" s="41"/>
      <c r="F42" s="30"/>
      <c r="G42" s="30">
        <v>17.633333333333333</v>
      </c>
      <c r="H42" s="30"/>
      <c r="I42" s="30">
        <v>20.8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2023-02-09T16:30:39Z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