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orcentas\2019\Industrial\"/>
    </mc:Choice>
  </mc:AlternateContent>
  <bookViews>
    <workbookView showHorizontalScroll="0" showVerticalScroll="0" showSheetTabs="0" xWindow="0" yWindow="0" windowWidth="17250" windowHeight="577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<sst xmlns="http://schemas.openxmlformats.org/spreadsheetml/2006/main" count="393" uniqueCount="68">
  <si>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</si>
  <si>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</si>
  <si>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</si>
  <si>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</si>
  <si>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</si>
  <si>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</si>
  <si>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</si>
  <si>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</si>
  <si>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</si>
  <si>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</si>
  <si>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</si>
  <si>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</si>
  <si>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</si>
  <si>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</si>
  <si>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</si>
  <si>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</si>
  <si>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</si>
  <si>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</si>
  <si>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</si>
  <si>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</si>
  <si>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</si>
  <si>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</si>
  <si>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</si>
  <si>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</si>
  <si>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</si>
  <si>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</si>
  <si>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</si>
  <si>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</si>
  <si>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</si>
  <si>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</si>
  <si>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</si>
  <si>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</si>
  <si>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</si>
  <si>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</si>
  <si>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</si>
  <si>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</si>
  <si>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</si>
  <si>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</si>
  <si>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</si>
  <si>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</si>
  <si>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</si>
  <si>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</si>
  <si>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</si>
  <si>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</si>
  <si>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</si>
  <si>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</si>
  <si>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</si>
  <si>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</si>
  <si>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</si>
  <si>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</si>
  <si>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</si>
  <si>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</si>
  <si>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</si>
  <si>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</si>
  <si>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</si>
  <si>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</si>
  <si>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</si>
  <si>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</si>
  <si>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</si>
  <si>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</si>
  <si>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</si>
  <si>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</si>
  <si>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</si>
  <si>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</si>
  <si>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</si>
  <si>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 xml:space="preserve">        Fecha  : 04/02/2019</t>
  </si>
  <si>
    <t>Callao, 05 de febrero del 2019</t>
  </si>
  <si>
    <t>R.M.N°504-2018-PRODUCE,  R.M.N°509-2018-PRODUCE, R.M.N°587-2018-PRODUCE, R.M.N°030-2019-PRODUCE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</si>
</sst>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P1" zoomScale="25" zoomScaleNormal="25" workbookViewId="0">
      <selection activeCell="AF17" sqref="AF17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34.7109375" style="2" customWidth="1"/>
    <col min="40" max="40" width="31.710937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63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65</v>
      </c>
      <c r="AP8" s="116"/>
      <c r="AQ8" s="116"/>
    </row>
    <row r="9" spans="2:48" ht="26.25" x14ac:dyDescent="0.4">
      <c r="B9" s="14" t="s">
        <v>2</v>
      </c>
      <c r="C9" s="11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549</v>
      </c>
      <c r="AF12" s="50">
        <v>703</v>
      </c>
      <c r="AG12" s="50">
        <v>780</v>
      </c>
      <c r="AH12" s="50">
        <v>0</v>
      </c>
      <c r="AI12" s="50">
        <v>0</v>
      </c>
      <c r="AJ12" s="50">
        <v>0</v>
      </c>
      <c r="AK12" s="50">
        <v>2640</v>
      </c>
      <c r="AL12" s="50">
        <v>0</v>
      </c>
      <c r="AM12" s="50">
        <v>885.54499999999996</v>
      </c>
      <c r="AN12" s="50">
        <v>301.64</v>
      </c>
      <c r="AO12" s="51">
        <f>SUMIF($C$11:$AN$11,"Ind*",C12:AN12)</f>
        <v>4854.5450000000001</v>
      </c>
      <c r="AP12" s="51">
        <f>SUMIF($C$11:$AN$11,"I.Mad",C12:AN12)</f>
        <v>1004.64</v>
      </c>
      <c r="AQ12" s="51">
        <f>SUM(AO12:AP12)</f>
        <v>5859.1850000000004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>
        <v>11</v>
      </c>
      <c r="AF13" s="52">
        <v>11</v>
      </c>
      <c r="AG13" s="52">
        <v>13</v>
      </c>
      <c r="AH13" s="52" t="s">
        <v>19</v>
      </c>
      <c r="AI13" s="52" t="s">
        <v>19</v>
      </c>
      <c r="AJ13" s="52" t="s">
        <v>19</v>
      </c>
      <c r="AK13" s="52">
        <v>31</v>
      </c>
      <c r="AL13" s="52" t="s">
        <v>19</v>
      </c>
      <c r="AM13" s="52">
        <v>14</v>
      </c>
      <c r="AN13" s="52">
        <v>5</v>
      </c>
      <c r="AO13" s="51">
        <f>SUMIF($C$11:$AN$11,"Ind*",C13:AN13)</f>
        <v>69</v>
      </c>
      <c r="AP13" s="51">
        <f>SUMIF($C$11:$AN$11,"I.Mad",C13:AN13)</f>
        <v>16</v>
      </c>
      <c r="AQ13" s="51">
        <f>SUM(AO13:AP13)</f>
        <v>85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>
        <v>2</v>
      </c>
      <c r="AF14" s="52">
        <v>2</v>
      </c>
      <c r="AG14" s="52">
        <v>4</v>
      </c>
      <c r="AH14" s="52" t="s">
        <v>19</v>
      </c>
      <c r="AI14" s="52" t="s">
        <v>19</v>
      </c>
      <c r="AJ14" s="52" t="s">
        <v>19</v>
      </c>
      <c r="AK14" s="52">
        <v>7</v>
      </c>
      <c r="AL14" s="52" t="s">
        <v>19</v>
      </c>
      <c r="AM14" s="52">
        <v>4</v>
      </c>
      <c r="AN14" s="52">
        <v>1</v>
      </c>
      <c r="AO14" s="51">
        <f>SUMIF($C$11:$AN$11,"Ind*",C14:AN14)</f>
        <v>17</v>
      </c>
      <c r="AP14" s="51">
        <f>SUMIF($C$11:$AN$11,"I.Mad",C14:AN14)</f>
        <v>3</v>
      </c>
      <c r="AQ14" s="51">
        <f>SUM(AO14:AP14)</f>
        <v>20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>
        <v>84.5</v>
      </c>
      <c r="AF15" s="52">
        <v>74</v>
      </c>
      <c r="AG15" s="52">
        <v>77</v>
      </c>
      <c r="AH15" s="52" t="s">
        <v>19</v>
      </c>
      <c r="AI15" s="52" t="s">
        <v>19</v>
      </c>
      <c r="AJ15" s="52" t="s">
        <v>19</v>
      </c>
      <c r="AK15" s="52">
        <v>39</v>
      </c>
      <c r="AL15" s="52" t="s">
        <v>19</v>
      </c>
      <c r="AM15" s="52">
        <v>34.336224243783448</v>
      </c>
      <c r="AN15" s="52">
        <v>32.967032967032971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>
        <v>11.5</v>
      </c>
      <c r="AF16" s="57">
        <v>11.5</v>
      </c>
      <c r="AG16" s="57">
        <v>11.5</v>
      </c>
      <c r="AH16" s="57" t="s">
        <v>19</v>
      </c>
      <c r="AI16" s="57" t="s">
        <v>19</v>
      </c>
      <c r="AJ16" s="57" t="s">
        <v>19</v>
      </c>
      <c r="AK16" s="57">
        <v>12</v>
      </c>
      <c r="AL16" s="57" t="s">
        <v>19</v>
      </c>
      <c r="AM16" s="57">
        <v>12.5</v>
      </c>
      <c r="AN16" s="57">
        <v>12.5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549</v>
      </c>
      <c r="AF41" s="54">
        <f t="shared" si="5"/>
        <v>703</v>
      </c>
      <c r="AG41" s="54">
        <f t="shared" si="5"/>
        <v>780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2640</v>
      </c>
      <c r="AL41" s="54">
        <f t="shared" si="5"/>
        <v>0</v>
      </c>
      <c r="AM41" s="54">
        <f t="shared" si="5"/>
        <v>885.54499999999996</v>
      </c>
      <c r="AN41" s="54">
        <f t="shared" si="5"/>
        <v>301.64</v>
      </c>
      <c r="AO41" s="54">
        <f>SUM(AO12,AO18,AO24:AO37)</f>
        <v>4854.5450000000001</v>
      </c>
      <c r="AP41" s="54">
        <f>SUM(AP12,AP18,AP24:AP37)</f>
        <v>1004.64</v>
      </c>
      <c r="AQ41" s="54">
        <f>SUM(AO41:AP41)</f>
        <v>5859.1850000000004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21</v>
      </c>
      <c r="H42" s="56"/>
      <c r="I42" s="56">
        <v>23.4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/>
      <c r="AN42" s="56">
        <v>17</v>
      </c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66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2019-02-05T18:20:46Z</dcterms:modified>
</cp:coreProperties>
</file>