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240" windowWidth="20736" windowHeight="850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<sst xmlns="http://schemas.openxmlformats.org/spreadsheetml/2006/main" count="393" uniqueCount="68">
  <si>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</si>
  <si>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</si>
  <si>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</si>
  <si>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</si>
  <si>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</si>
  <si>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</si>
  <si>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</si>
  <si>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</si>
  <si>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</si>
  <si>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</si>
  <si>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</si>
  <si>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</si>
  <si>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</si>
  <si>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</si>
  <si>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</si>
  <si>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</si>
  <si>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</si>
  <si>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</si>
  <si>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</si>
  <si>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</si>
  <si>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</si>
  <si>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</si>
  <si>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</si>
  <si>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</si>
  <si>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</si>
  <si>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</si>
  <si>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</si>
  <si>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</si>
  <si>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</si>
  <si>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</si>
  <si>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</si>
  <si>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</si>
  <si>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</si>
  <si>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</si>
  <si>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</si>
  <si>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</si>
  <si>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</si>
  <si>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</si>
  <si>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</si>
  <si>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</si>
  <si>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</si>
  <si>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</si>
  <si>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</si>
  <si>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</si>
  <si>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</si>
  <si>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</si>
  <si>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</si>
  <si>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</si>
  <si>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</si>
  <si>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</si>
  <si>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</si>
  <si>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</si>
  <si>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</si>
  <si>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</si>
  <si>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</si>
  <si>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</si>
  <si>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</si>
  <si>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</si>
  <si>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</si>
  <si>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</si>
  <si>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</si>
  <si>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</si>
  <si>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</si>
  <si>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</si>
  <si>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R.M.N°560-2017-PRODUCE,R.M.N°573-2017-PRODUCE,,R.M.N°592-2017-PRODUCE</t>
  </si>
  <si>
    <t>Callao, 05 de febrero del 2018</t>
  </si>
  <si>
    <t xml:space="preserve">        Fecha  : 04/02/2018</t>
  </si>
  <si>
    <t xml:space="preserve">           Atención: Sra. Lieneke Maria Schol Calle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</si>
</sst>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167" fontId="38" fillId="3" borderId="5" xfId="0" applyNumberFormat="1" applyFont="1" applyFill="1" applyBorder="1" applyAlignment="1">
      <alignment horizontal="center" wrapText="1"/>
    </xf>
    <xf numFmtId="167" fontId="38" fillId="0" borderId="5" xfId="0" applyNumberFormat="1" applyFont="1" applyFill="1" applyBorder="1" applyAlignment="1">
      <alignment horizontal="center" wrapText="1"/>
    </xf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T17" sqref="T17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4" t="s">
        <v>67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2:48" ht="45" customHeight="1" x14ac:dyDescent="0.6">
      <c r="B5" s="124" t="s">
        <v>40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5" t="s">
        <v>37</v>
      </c>
      <c r="AN6" s="125"/>
      <c r="AO6" s="125"/>
      <c r="AP6" s="125"/>
      <c r="AQ6" s="125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6"/>
      <c r="AP7" s="126"/>
      <c r="AQ7" s="126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5" t="s">
        <v>66</v>
      </c>
      <c r="AP8" s="125"/>
      <c r="AQ8" s="125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9" t="s">
        <v>4</v>
      </c>
      <c r="D10" s="118"/>
      <c r="E10" s="119" t="s">
        <v>5</v>
      </c>
      <c r="F10" s="118"/>
      <c r="G10" s="120" t="s">
        <v>6</v>
      </c>
      <c r="H10" s="121"/>
      <c r="I10" s="123" t="s">
        <v>45</v>
      </c>
      <c r="J10" s="123"/>
      <c r="K10" s="123" t="s">
        <v>7</v>
      </c>
      <c r="L10" s="123"/>
      <c r="M10" s="119" t="s">
        <v>8</v>
      </c>
      <c r="N10" s="122"/>
      <c r="O10" s="119" t="s">
        <v>9</v>
      </c>
      <c r="P10" s="122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52</v>
      </c>
      <c r="X10" s="121"/>
      <c r="Y10" s="119" t="s">
        <v>46</v>
      </c>
      <c r="Z10" s="118"/>
      <c r="AA10" s="119" t="s">
        <v>38</v>
      </c>
      <c r="AB10" s="118"/>
      <c r="AC10" s="119" t="s">
        <v>13</v>
      </c>
      <c r="AD10" s="118"/>
      <c r="AE10" s="117" t="s">
        <v>54</v>
      </c>
      <c r="AF10" s="118"/>
      <c r="AG10" s="117" t="s">
        <v>47</v>
      </c>
      <c r="AH10" s="118"/>
      <c r="AI10" s="117" t="s">
        <v>48</v>
      </c>
      <c r="AJ10" s="118"/>
      <c r="AK10" s="117" t="s">
        <v>49</v>
      </c>
      <c r="AL10" s="118"/>
      <c r="AM10" s="117" t="s">
        <v>50</v>
      </c>
      <c r="AN10" s="118"/>
      <c r="AO10" s="127" t="s">
        <v>14</v>
      </c>
      <c r="AP10" s="128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621.69500000000005</v>
      </c>
      <c r="AF12" s="51">
        <v>0</v>
      </c>
      <c r="AG12" s="51">
        <v>565.4618343118575</v>
      </c>
      <c r="AH12" s="51">
        <v>0</v>
      </c>
      <c r="AI12" s="51">
        <v>0</v>
      </c>
      <c r="AJ12" s="51">
        <v>0</v>
      </c>
      <c r="AK12" s="51">
        <v>196</v>
      </c>
      <c r="AL12" s="51">
        <v>11</v>
      </c>
      <c r="AM12" s="51">
        <v>2937</v>
      </c>
      <c r="AN12" s="51">
        <v>296</v>
      </c>
      <c r="AO12" s="52">
        <f>SUMIF($C$11:$AN$11,"Ind*",C12:AN12)</f>
        <v>4320.1568343118579</v>
      </c>
      <c r="AP12" s="52">
        <f>SUMIF($C$11:$AN$11,"I.Mad",C12:AN12)</f>
        <v>307</v>
      </c>
      <c r="AQ12" s="52">
        <f>SUM(AO12:AP12)</f>
        <v>4627.1568343118579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8</v>
      </c>
      <c r="AF13" s="53" t="s">
        <v>20</v>
      </c>
      <c r="AG13" s="53">
        <v>9</v>
      </c>
      <c r="AH13" s="53" t="s">
        <v>20</v>
      </c>
      <c r="AI13" s="53" t="s">
        <v>20</v>
      </c>
      <c r="AJ13" s="53" t="s">
        <v>20</v>
      </c>
      <c r="AK13" s="53">
        <v>7</v>
      </c>
      <c r="AL13" s="53">
        <v>1</v>
      </c>
      <c r="AM13" s="53">
        <v>46</v>
      </c>
      <c r="AN13" s="53">
        <v>7</v>
      </c>
      <c r="AO13" s="52">
        <f>SUMIF($C$11:$AN$11,"Ind*",C13:AN13)</f>
        <v>70</v>
      </c>
      <c r="AP13" s="52">
        <f>SUMIF($C$11:$AN$11,"I.Mad",C13:AN13)</f>
        <v>8</v>
      </c>
      <c r="AQ13" s="52">
        <f>SUM(AO13:AP13)</f>
        <v>78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3</v>
      </c>
      <c r="AF14" s="53" t="s">
        <v>20</v>
      </c>
      <c r="AG14" s="53">
        <v>5</v>
      </c>
      <c r="AH14" s="53" t="s">
        <v>20</v>
      </c>
      <c r="AI14" s="53" t="s">
        <v>20</v>
      </c>
      <c r="AJ14" s="53" t="s">
        <v>20</v>
      </c>
      <c r="AK14" s="53">
        <v>2</v>
      </c>
      <c r="AL14" s="53">
        <v>1</v>
      </c>
      <c r="AM14" s="53">
        <v>9</v>
      </c>
      <c r="AN14" s="53">
        <v>1</v>
      </c>
      <c r="AO14" s="52">
        <f>SUMIF($C$11:$AN$11,"Ind*",C14:AN14)</f>
        <v>19</v>
      </c>
      <c r="AP14" s="52">
        <f>SUMIF($C$11:$AN$11,"I.Mad",C14:AN14)</f>
        <v>2</v>
      </c>
      <c r="AQ14" s="52">
        <f>SUM(AO14:AP14)</f>
        <v>21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72.613502881691531</v>
      </c>
      <c r="AF15" s="53" t="s">
        <v>20</v>
      </c>
      <c r="AG15" s="53">
        <v>67.959167915714232</v>
      </c>
      <c r="AH15" s="53" t="s">
        <v>20</v>
      </c>
      <c r="AI15" s="53" t="s">
        <v>20</v>
      </c>
      <c r="AJ15" s="53" t="s">
        <v>20</v>
      </c>
      <c r="AK15" s="53">
        <v>47.323691228714061</v>
      </c>
      <c r="AL15" s="53">
        <v>36.585365853658537</v>
      </c>
      <c r="AM15" s="53">
        <v>0.9</v>
      </c>
      <c r="AN15" s="53">
        <v>6.1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11</v>
      </c>
      <c r="AF16" s="58" t="s">
        <v>20</v>
      </c>
      <c r="AG16" s="58">
        <v>11</v>
      </c>
      <c r="AH16" s="58" t="s">
        <v>20</v>
      </c>
      <c r="AI16" s="58" t="s">
        <v>20</v>
      </c>
      <c r="AJ16" s="58" t="s">
        <v>20</v>
      </c>
      <c r="AK16" s="58">
        <v>12</v>
      </c>
      <c r="AL16" s="58">
        <v>12.5</v>
      </c>
      <c r="AM16" s="58">
        <v>13</v>
      </c>
      <c r="AN16" s="58">
        <v>13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>
        <v>7.0631656881425</v>
      </c>
      <c r="AH30" s="55"/>
      <c r="AI30" s="55"/>
      <c r="AJ30" s="55"/>
      <c r="AK30" s="55"/>
      <c r="AL30" s="55"/>
      <c r="AM30" s="71"/>
      <c r="AN30" s="71"/>
      <c r="AO30" s="52">
        <f t="shared" si="0"/>
        <v>7.0631656881425</v>
      </c>
      <c r="AP30" s="52">
        <f t="shared" si="1"/>
        <v>0</v>
      </c>
      <c r="AQ30" s="55">
        <f t="shared" si="2"/>
        <v>7.0631656881425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60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62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61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621.69500000000005</v>
      </c>
      <c r="AF41" s="55">
        <f t="shared" si="8"/>
        <v>0</v>
      </c>
      <c r="AG41" s="55">
        <f t="shared" si="8"/>
        <v>572.52499999999998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196</v>
      </c>
      <c r="AL41" s="55">
        <f t="shared" si="8"/>
        <v>11</v>
      </c>
      <c r="AM41" s="55">
        <f t="shared" si="8"/>
        <v>2937</v>
      </c>
      <c r="AN41" s="55">
        <f t="shared" si="8"/>
        <v>296</v>
      </c>
      <c r="AO41" s="55">
        <f>SUM(AO12,AO18,AO24:AO37)</f>
        <v>4327.22</v>
      </c>
      <c r="AP41" s="55">
        <f>SUM(AP12,AP18,AP24:AP37)</f>
        <v>307</v>
      </c>
      <c r="AQ41" s="55">
        <f>SUM(AO41:AP41)</f>
        <v>4634.22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90">
        <v>16.2</v>
      </c>
      <c r="H42" s="90"/>
      <c r="I42" s="90">
        <v>19.100000000000001</v>
      </c>
      <c r="J42" s="115"/>
      <c r="K42" s="115"/>
      <c r="L42" s="115"/>
      <c r="M42" s="115"/>
      <c r="N42" s="115"/>
      <c r="O42" s="116"/>
      <c r="P42" s="115"/>
      <c r="Q42" s="115"/>
      <c r="R42" s="115"/>
      <c r="S42" s="115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15.6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63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2018-02-07T14:30:19Z</dcterms:modified>
</cp:coreProperties>
</file>