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<sst xmlns="http://schemas.openxmlformats.org/spreadsheetml/2006/main" count="395" uniqueCount="69">
  <si>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</si>
  <si>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</si>
  <si>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</si>
  <si>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</si>
  <si>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</si>
  <si>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</si>
  <si>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</si>
  <si>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</si>
  <si>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</si>
  <si>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</si>
  <si>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</si>
  <si>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</si>
  <si>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</si>
  <si>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</si>
  <si>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</si>
  <si>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</si>
  <si>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</si>
  <si>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</si>
  <si>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</si>
  <si>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</si>
  <si>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</si>
  <si>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</si>
  <si>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</si>
  <si>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</si>
  <si>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</si>
  <si>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</si>
  <si>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</si>
  <si>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</si>
  <si>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</si>
  <si>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</si>
  <si>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</si>
  <si>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</si>
  <si>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</si>
  <si>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</si>
  <si>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</si>
  <si>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</si>
  <si>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</si>
  <si>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</si>
  <si>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</si>
  <si>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</si>
  <si>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</si>
  <si>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</si>
  <si>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</si>
  <si>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</si>
  <si>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</si>
  <si>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</si>
  <si>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</si>
  <si>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</si>
  <si>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</si>
  <si>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</si>
  <si>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</si>
  <si>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</si>
  <si>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</si>
  <si>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</si>
  <si>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</si>
  <si>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</si>
  <si>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</si>
  <si>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</si>
  <si>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</si>
  <si>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</si>
  <si>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</si>
  <si>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</si>
  <si>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</si>
  <si>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</si>
  <si>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R.M.N°348-2023-PRODUCE</t>
  </si>
  <si>
    <t>CPT/jsr</t>
  </si>
  <si>
    <t xml:space="preserve">        Fecha  : 04/01/2024</t>
  </si>
  <si>
    <t>Callao,05 de enero del 2024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</si>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</sst>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K1" zoomScale="24" zoomScaleNormal="24" workbookViewId="0">
      <selection activeCell="AR17" sqref="AR17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34.8867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5" t="s">
        <v>63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66</v>
      </c>
      <c r="AP8" s="57"/>
      <c r="AQ8" s="57"/>
    </row>
    <row r="9" spans="2:43" ht="28.2" x14ac:dyDescent="0.5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1314.6849999999999</v>
      </c>
      <c r="J12" s="24">
        <v>451.495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416</v>
      </c>
      <c r="X12" s="24">
        <v>0</v>
      </c>
      <c r="Y12" s="24">
        <v>1530.5940000000001</v>
      </c>
      <c r="Z12" s="24">
        <v>123.825</v>
      </c>
      <c r="AA12" s="24">
        <v>612.49</v>
      </c>
      <c r="AB12" s="24">
        <v>0</v>
      </c>
      <c r="AC12" s="24">
        <v>1479.74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5353.509</v>
      </c>
      <c r="AP12" s="24">
        <f>SUMIF($C$11:$AN$11,"I.Mad",C12:AN12)</f>
        <v>575.32000000000005</v>
      </c>
      <c r="AQ12" s="24">
        <f>SUM(AO12:AP12)</f>
        <v>5928.8289999999997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>
        <v>19</v>
      </c>
      <c r="J13" s="24">
        <v>9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>
        <v>5</v>
      </c>
      <c r="X13" s="24" t="s">
        <v>33</v>
      </c>
      <c r="Y13" s="24">
        <v>28</v>
      </c>
      <c r="Z13" s="24">
        <v>2</v>
      </c>
      <c r="AA13" s="24">
        <v>6</v>
      </c>
      <c r="AB13" s="24" t="s">
        <v>33</v>
      </c>
      <c r="AC13" s="24">
        <v>19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77</v>
      </c>
      <c r="AP13" s="24">
        <f>SUMIF($C$11:$AN$11,"I.Mad",C13:AN13)</f>
        <v>11</v>
      </c>
      <c r="AQ13" s="24">
        <f>SUM(AO13:AP13)</f>
        <v>88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>
        <v>2</v>
      </c>
      <c r="J14" s="24" t="s">
        <v>68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>
        <v>2</v>
      </c>
      <c r="X14" s="24" t="s">
        <v>33</v>
      </c>
      <c r="Y14" s="24" t="s">
        <v>68</v>
      </c>
      <c r="Z14" s="24" t="s">
        <v>68</v>
      </c>
      <c r="AA14" s="24">
        <v>1</v>
      </c>
      <c r="AB14" s="24" t="s">
        <v>33</v>
      </c>
      <c r="AC14" s="24">
        <v>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8</v>
      </c>
      <c r="AP14" s="24">
        <f>SUMIF($C$11:$AN$11,"I.Mad",C14:AN14)</f>
        <v>0</v>
      </c>
      <c r="AQ14" s="24">
        <f>SUM(AO14:AP14)</f>
        <v>8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>
        <v>86.366962010357099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>
        <v>65.974359668884503</v>
      </c>
      <c r="X15" s="24" t="s">
        <v>33</v>
      </c>
      <c r="Y15" s="24" t="s">
        <v>33</v>
      </c>
      <c r="Z15" s="24" t="s">
        <v>33</v>
      </c>
      <c r="AA15" s="24">
        <v>60.930232558146599</v>
      </c>
      <c r="AB15" s="24" t="s">
        <v>33</v>
      </c>
      <c r="AC15" s="24">
        <v>72.410625387040795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7">
        <v>9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>
        <v>11.5</v>
      </c>
      <c r="X16" s="27" t="s">
        <v>33</v>
      </c>
      <c r="Y16" s="27" t="s">
        <v>33</v>
      </c>
      <c r="Z16" s="27" t="s">
        <v>33</v>
      </c>
      <c r="AA16" s="27">
        <v>11.5</v>
      </c>
      <c r="AB16" s="27" t="s">
        <v>33</v>
      </c>
      <c r="AC16" s="27">
        <v>11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5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>
        <v>0.31563000000000002</v>
      </c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>
        <v>3.039E-2</v>
      </c>
      <c r="AB30" s="32"/>
      <c r="AC30" s="32">
        <v>0.68262</v>
      </c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1.02864</v>
      </c>
      <c r="AP30" s="24">
        <f t="shared" si="1"/>
        <v>0</v>
      </c>
      <c r="AQ30" s="32">
        <f t="shared" si="2"/>
        <v>1.02864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 t="shared" si="3"/>
        <v>0</v>
      </c>
      <c r="I41" s="32">
        <f t="shared" si="3"/>
        <v>1315.00063</v>
      </c>
      <c r="J41" s="32">
        <f t="shared" si="3"/>
        <v>451.495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416</v>
      </c>
      <c r="X41" s="32">
        <f t="shared" si="3"/>
        <v>0</v>
      </c>
      <c r="Y41" s="32">
        <f t="shared" si="3"/>
        <v>1530.5940000000001</v>
      </c>
      <c r="Z41" s="32">
        <f t="shared" si="3"/>
        <v>123.825</v>
      </c>
      <c r="AA41" s="32">
        <f>+SUM(AA24:AA40,AA18,C12)</f>
        <v>3.039E-2</v>
      </c>
      <c r="AB41" s="32">
        <f t="shared" si="3"/>
        <v>0</v>
      </c>
      <c r="AC41" s="32">
        <f t="shared" si="3"/>
        <v>1480.4226200000001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5354.5376400000005</v>
      </c>
      <c r="AP41" s="32">
        <f>SUM(AP12,AP18,AP24:AP37)</f>
        <v>575.32000000000005</v>
      </c>
      <c r="AQ41" s="32">
        <f t="shared" si="2"/>
        <v>5929.8576400000002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65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2024-01-05T16:58:01Z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