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4ACA6A64-4458-41F5-89EE-B38AA1CE68BD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<sst xmlns="http://schemas.openxmlformats.org/spreadsheetml/2006/main" count="361" uniqueCount="70">
  <si>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</si>
  <si>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</si>
  <si>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</si>
  <si>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</si>
  <si>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</si>
  <si>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</si>
  <si>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</si>
  <si>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</si>
  <si>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</si>
  <si>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</si>
  <si>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</si>
  <si>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</si>
  <si>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</si>
  <si>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</si>
  <si>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</si>
  <si>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</si>
  <si>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</si>
  <si>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</si>
  <si>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</si>
  <si>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</si>
  <si>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</si>
  <si>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</si>
  <si>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</si>
  <si>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</si>
  <si>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</si>
  <si>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</si>
  <si>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</si>
  <si>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</si>
  <si>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</si>
  <si>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</si>
  <si>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</si>
  <si>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</si>
  <si>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</si>
  <si>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</si>
  <si>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</si>
  <si>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</si>
  <si>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</si>
  <si>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</si>
  <si>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</si>
  <si>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</si>
  <si>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</si>
  <si>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</si>
  <si>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</si>
  <si>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</si>
  <si>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</si>
  <si>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</si>
  <si>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</si>
  <si>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</si>
  <si>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</si>
  <si>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</si>
  <si>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</si>
  <si>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</si>
  <si>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</si>
  <si>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</si>
  <si>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</si>
  <si>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</si>
  <si>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</si>
  <si>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</si>
  <si>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</si>
  <si>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</si>
  <si>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</si>
  <si>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</si>
  <si>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</si>
  <si>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</si>
  <si>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</si>
  <si>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</si>
  <si>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SM</t>
  </si>
  <si>
    <t xml:space="preserve">        Fecha  : 04/01/2023</t>
  </si>
  <si>
    <t>Callao, 05 de enero del 2022</t>
  </si>
  <si>
    <t>17..4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</si>
</sst>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Y36" sqref="Y3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1417.7750000000001</v>
      </c>
      <c r="F12" s="25">
        <v>872.93499999999995</v>
      </c>
      <c r="G12" s="25">
        <v>7765.9439999999995</v>
      </c>
      <c r="H12" s="25">
        <v>3880.89</v>
      </c>
      <c r="I12" s="25">
        <v>1316.02</v>
      </c>
      <c r="J12" s="25">
        <v>75.33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672.1450000000001</v>
      </c>
      <c r="R12" s="25">
        <v>0</v>
      </c>
      <c r="S12" s="25">
        <v>253.29</v>
      </c>
      <c r="T12" s="25">
        <v>0</v>
      </c>
      <c r="U12" s="25">
        <v>779.44500000000005</v>
      </c>
      <c r="V12" s="25">
        <v>358.5</v>
      </c>
      <c r="W12" s="25">
        <v>411.42500000000001</v>
      </c>
      <c r="X12" s="25">
        <v>0</v>
      </c>
      <c r="Y12" s="25">
        <v>616.65999999999985</v>
      </c>
      <c r="Z12" s="25">
        <v>207.39499999999998</v>
      </c>
      <c r="AA12" s="25">
        <v>987.46146585088877</v>
      </c>
      <c r="AB12" s="25">
        <v>0</v>
      </c>
      <c r="AC12" s="25">
        <v>340.19348105000006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14560.358946900889</v>
      </c>
      <c r="AP12" s="25">
        <f>SUMIF($C$11:$AN$11,"I.Mad",C12:AN12)</f>
        <v>5395.0499999999993</v>
      </c>
      <c r="AQ12" s="25">
        <f>SUM(AO12:AP12)</f>
        <v>19955.40894690089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16</v>
      </c>
      <c r="F13" s="25">
        <v>12</v>
      </c>
      <c r="G13" s="25">
        <v>75</v>
      </c>
      <c r="H13" s="25">
        <v>71</v>
      </c>
      <c r="I13" s="25">
        <v>17</v>
      </c>
      <c r="J13" s="25">
        <v>1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11</v>
      </c>
      <c r="R13" s="25" t="s">
        <v>33</v>
      </c>
      <c r="S13" s="25">
        <v>6</v>
      </c>
      <c r="T13" s="25" t="s">
        <v>33</v>
      </c>
      <c r="U13" s="25">
        <v>12</v>
      </c>
      <c r="V13" s="25">
        <v>11</v>
      </c>
      <c r="W13" s="25">
        <v>8</v>
      </c>
      <c r="X13" s="25" t="s">
        <v>33</v>
      </c>
      <c r="Y13" s="25">
        <v>18</v>
      </c>
      <c r="Z13" s="25">
        <v>7</v>
      </c>
      <c r="AA13" s="25">
        <v>4</v>
      </c>
      <c r="AB13" s="25" t="s">
        <v>33</v>
      </c>
      <c r="AC13" s="25">
        <v>4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171</v>
      </c>
      <c r="AP13" s="25">
        <f>SUMIF($C$11:$AN$11,"I.Mad",C13:AN13)</f>
        <v>102</v>
      </c>
      <c r="AQ13" s="25">
        <f>SUM(AO13:AP13)</f>
        <v>273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2</v>
      </c>
      <c r="F14" s="25">
        <v>7</v>
      </c>
      <c r="G14" s="25">
        <v>5</v>
      </c>
      <c r="H14" s="25">
        <v>18</v>
      </c>
      <c r="I14" s="25">
        <v>2</v>
      </c>
      <c r="J14" s="25" t="s">
        <v>66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66</v>
      </c>
      <c r="R14" s="25" t="s">
        <v>33</v>
      </c>
      <c r="S14" s="25">
        <v>5</v>
      </c>
      <c r="T14" s="25" t="s">
        <v>33</v>
      </c>
      <c r="U14" s="25">
        <v>3</v>
      </c>
      <c r="V14" s="25">
        <v>4</v>
      </c>
      <c r="W14" s="25">
        <v>4</v>
      </c>
      <c r="X14" s="25" t="s">
        <v>33</v>
      </c>
      <c r="Y14" s="25">
        <v>8</v>
      </c>
      <c r="Z14" s="25">
        <v>2</v>
      </c>
      <c r="AA14" s="25">
        <v>2</v>
      </c>
      <c r="AB14" s="25" t="s">
        <v>33</v>
      </c>
      <c r="AC14" s="25">
        <v>2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33</v>
      </c>
      <c r="AP14" s="25">
        <f>SUMIF($C$11:$AN$11,"I.Mad",C14:AN14)</f>
        <v>31</v>
      </c>
      <c r="AQ14" s="25">
        <f>SUM(AO14:AP14)</f>
        <v>64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67.660891220082078</v>
      </c>
      <c r="F15" s="25">
        <v>82.80946547951072</v>
      </c>
      <c r="G15" s="25">
        <v>32.910471703589174</v>
      </c>
      <c r="H15" s="25">
        <v>35.835282939510634</v>
      </c>
      <c r="I15" s="25">
        <v>34.77232207390815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73.504056407731596</v>
      </c>
      <c r="T15" s="25" t="s">
        <v>33</v>
      </c>
      <c r="U15" s="25">
        <v>50.761813415447747</v>
      </c>
      <c r="V15" s="25">
        <v>54.837665569998073</v>
      </c>
      <c r="W15" s="25">
        <v>40.977181925250619</v>
      </c>
      <c r="X15" s="25" t="s">
        <v>33</v>
      </c>
      <c r="Y15" s="25">
        <v>33.123293711057805</v>
      </c>
      <c r="Z15" s="25">
        <v>44.881395547107381</v>
      </c>
      <c r="AA15" s="25">
        <v>24.387692953504072</v>
      </c>
      <c r="AB15" s="25" t="s">
        <v>33</v>
      </c>
      <c r="AC15" s="25">
        <v>17.107247812107758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11.5</v>
      </c>
      <c r="F16" s="30">
        <v>10.5</v>
      </c>
      <c r="G16" s="30">
        <v>12.5</v>
      </c>
      <c r="H16" s="30">
        <v>12</v>
      </c>
      <c r="I16" s="30">
        <v>11.5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10.5</v>
      </c>
      <c r="T16" s="30" t="s">
        <v>33</v>
      </c>
      <c r="U16" s="30">
        <v>11</v>
      </c>
      <c r="V16" s="30">
        <v>11.5</v>
      </c>
      <c r="W16" s="30">
        <v>12.5</v>
      </c>
      <c r="X16" s="30" t="s">
        <v>33</v>
      </c>
      <c r="Y16" s="30">
        <v>12.5</v>
      </c>
      <c r="Z16" s="30">
        <v>11.5</v>
      </c>
      <c r="AA16" s="30">
        <v>12.5</v>
      </c>
      <c r="AB16" s="30" t="s">
        <v>33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>
        <v>0.3</v>
      </c>
      <c r="Z30" s="25"/>
      <c r="AA30" s="25">
        <v>2.1485341491111902</v>
      </c>
      <c r="AB30" s="39"/>
      <c r="AC30" s="36">
        <v>0.65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3.09853414911119</v>
      </c>
      <c r="AP30" s="25">
        <f t="shared" si="1"/>
        <v>0</v>
      </c>
      <c r="AQ30" s="36">
        <f t="shared" si="2"/>
        <v>3.09853414911119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1417.7750000000001</v>
      </c>
      <c r="F41" s="36">
        <f t="shared" si="3"/>
        <v>872.93499999999995</v>
      </c>
      <c r="G41" s="36">
        <f t="shared" si="3"/>
        <v>7765.9439999999995</v>
      </c>
      <c r="H41" s="36">
        <f t="shared" si="3"/>
        <v>3880.89</v>
      </c>
      <c r="I41" s="36">
        <f t="shared" si="3"/>
        <v>1316.02</v>
      </c>
      <c r="J41" s="36">
        <f t="shared" si="3"/>
        <v>75.33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672.1450000000001</v>
      </c>
      <c r="R41" s="36">
        <f t="shared" si="3"/>
        <v>0</v>
      </c>
      <c r="S41" s="36">
        <f t="shared" si="3"/>
        <v>253.29</v>
      </c>
      <c r="T41" s="36">
        <f t="shared" si="3"/>
        <v>0</v>
      </c>
      <c r="U41" s="36">
        <f t="shared" si="3"/>
        <v>779.44500000000005</v>
      </c>
      <c r="V41" s="36">
        <f t="shared" si="3"/>
        <v>358.5</v>
      </c>
      <c r="W41" s="36">
        <f t="shared" si="3"/>
        <v>411.42500000000001</v>
      </c>
      <c r="X41" s="36">
        <f t="shared" si="3"/>
        <v>0</v>
      </c>
      <c r="Y41" s="36">
        <f t="shared" si="3"/>
        <v>616.95999999999981</v>
      </c>
      <c r="Z41" s="36">
        <f t="shared" si="3"/>
        <v>207.39499999999998</v>
      </c>
      <c r="AA41" s="36">
        <f t="shared" si="3"/>
        <v>989.61</v>
      </c>
      <c r="AB41" s="36">
        <f t="shared" si="3"/>
        <v>0</v>
      </c>
      <c r="AC41" s="36">
        <f t="shared" si="3"/>
        <v>340.84348105000004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14563.45748105</v>
      </c>
      <c r="AP41" s="36">
        <f>SUM(AP12,AP18,AP24:AP37)</f>
        <v>5395.0499999999993</v>
      </c>
      <c r="AQ41" s="36">
        <f t="shared" si="2"/>
        <v>19958.507481050001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 t="s">
        <v>69</v>
      </c>
      <c r="H42" s="30"/>
      <c r="I42" s="30">
        <v>18.8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2023-01-05T19:22:07Z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