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0FD32DD-2C91-4675-B7B3-257B7B0DD0DA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<sst xmlns="http://schemas.openxmlformats.org/spreadsheetml/2006/main" count="382" uniqueCount="68">
  <si>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</si>
  <si>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</si>
  <si>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</si>
  <si>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</si>
  <si>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</si>
  <si>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</si>
  <si>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</si>
  <si>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</si>
  <si>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</si>
  <si>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</si>
  <si>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</si>
  <si>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</si>
  <si>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</si>
  <si>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</si>
  <si>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</si>
  <si>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</si>
  <si>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</si>
  <si>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</si>
  <si>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</si>
  <si>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</si>
  <si>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</si>
  <si>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</si>
  <si>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</si>
  <si>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</si>
  <si>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</si>
  <si>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</si>
  <si>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</si>
  <si>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</si>
  <si>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</si>
  <si>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</si>
  <si>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</si>
  <si>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</si>
  <si>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</si>
  <si>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</si>
  <si>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</si>
  <si>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</si>
  <si>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</si>
  <si>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</si>
  <si>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</si>
  <si>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</si>
  <si>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</si>
  <si>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</si>
  <si>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</si>
  <si>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</si>
  <si>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</si>
  <si>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</si>
  <si>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</si>
  <si>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</si>
  <si>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</si>
  <si>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</si>
  <si>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</si>
  <si>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</si>
  <si>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</si>
  <si>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</si>
  <si>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</si>
  <si>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</si>
  <si>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</si>
  <si>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</si>
  <si>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</si>
  <si>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</si>
  <si>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</si>
  <si>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</si>
  <si>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</si>
  <si>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</si>
  <si>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</si>
  <si>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</si>
  <si>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Callao,04 de diciembre del 2023</t>
  </si>
  <si>
    <t xml:space="preserve">        Fecha  : 03/12/2023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</si>
</sst>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26" xr:uid="{00000000-0005-0000-0000-000007000000}"/>
    <cellStyle name="40% - Énfasis3 2" xfId="27" xr:uid="{00000000-0005-0000-0000-000008000000}"/>
    <cellStyle name="40% - Énfasis4 2" xfId="28" xr:uid="{00000000-0005-0000-0000-000009000000}"/>
    <cellStyle name="40% - Énfasis5 2" xfId="29" xr:uid="{00000000-0005-0000-0000-00000A000000}"/>
    <cellStyle name="40% - Énfasis6 2" xfId="30" xr:uid="{00000000-0005-0000-0000-00000B000000}"/>
    <cellStyle name="60% - Énfasis1 2" xfId="31" xr:uid="{00000000-0005-0000-0000-00000C000000}"/>
    <cellStyle name="60% - Énfasis2 2" xfId="32" xr:uid="{00000000-0005-0000-0000-00000D000000}"/>
    <cellStyle name="60% - Énfasis3 2" xfId="33" xr:uid="{00000000-0005-0000-0000-00000E000000}"/>
    <cellStyle name="60% - Énfasis4 2" xfId="34" xr:uid="{00000000-0005-0000-0000-00000F000000}"/>
    <cellStyle name="60% - Énfasis5 2" xfId="35" xr:uid="{00000000-0005-0000-0000-000010000000}"/>
    <cellStyle name="60% - Énfasis6 2" xfId="36" xr:uid="{00000000-0005-0000-0000-000011000000}"/>
    <cellStyle name="Buena 2" xfId="37" xr:uid="{00000000-0005-0000-0000-000012000000}"/>
    <cellStyle name="Cálculo 2" xfId="38" xr:uid="{00000000-0005-0000-0000-000013000000}"/>
    <cellStyle name="Celda de comprobación 2" xfId="39" xr:uid="{00000000-0005-0000-0000-000014000000}"/>
    <cellStyle name="Celda vinculada 2" xfId="40" xr:uid="{00000000-0005-0000-0000-000015000000}"/>
    <cellStyle name="Encabezado 4 2" xfId="41" xr:uid="{00000000-0005-0000-0000-000016000000}"/>
    <cellStyle name="Énfasis1 2" xfId="42" xr:uid="{00000000-0005-0000-0000-000017000000}"/>
    <cellStyle name="Énfasis2 2" xfId="43" xr:uid="{00000000-0005-0000-0000-000018000000}"/>
    <cellStyle name="Énfasis3 2" xfId="44" xr:uid="{00000000-0005-0000-0000-000019000000}"/>
    <cellStyle name="Énfasis4 2" xfId="45" xr:uid="{00000000-0005-0000-0000-00001A000000}"/>
    <cellStyle name="Énfasis5 2" xfId="46" xr:uid="{00000000-0005-0000-0000-00001B000000}"/>
    <cellStyle name="Énfasis6 2" xfId="47" xr:uid="{00000000-0005-0000-0000-00001C000000}"/>
    <cellStyle name="Entrada 2" xfId="48" xr:uid="{00000000-0005-0000-0000-00001D000000}"/>
    <cellStyle name="Estilo 1" xfId="1" xr:uid="{00000000-0005-0000-0000-00001E000000}"/>
    <cellStyle name="Estilo 1 2" xfId="11" xr:uid="{00000000-0005-0000-0000-00001F000000}"/>
    <cellStyle name="Euro" xfId="2" xr:uid="{00000000-0005-0000-0000-000020000000}"/>
    <cellStyle name="Euro 2" xfId="12" xr:uid="{00000000-0005-0000-0000-000021000000}"/>
    <cellStyle name="Excel Built-in Explanatory Text" xfId="8" xr:uid="{00000000-0005-0000-0000-000022000000}"/>
    <cellStyle name="Hipervínculo 2" xfId="61" xr:uid="{00000000-0005-0000-0000-000023000000}"/>
    <cellStyle name="Incorrecto 2" xfId="49" xr:uid="{00000000-0005-0000-0000-000024000000}"/>
    <cellStyle name="Neutral 2" xfId="50" xr:uid="{00000000-0005-0000-0000-000025000000}"/>
    <cellStyle name="Normal" xfId="0" builtinId="0"/>
    <cellStyle name="Normal 2" xfId="3" xr:uid="{00000000-0005-0000-0000-000027000000}"/>
    <cellStyle name="Normal 2 2" xfId="4" xr:uid="{00000000-0005-0000-0000-000028000000}"/>
    <cellStyle name="Normal 2 2 2" xfId="52" xr:uid="{00000000-0005-0000-0000-000029000000}"/>
    <cellStyle name="Normal 2 3" xfId="13" xr:uid="{00000000-0005-0000-0000-00002A000000}"/>
    <cellStyle name="Normal 2 3 2" xfId="51" xr:uid="{00000000-0005-0000-0000-00002B000000}"/>
    <cellStyle name="Normal 2 4" xfId="16" xr:uid="{00000000-0005-0000-0000-00002C000000}"/>
    <cellStyle name="Normal 2 5" xfId="18" xr:uid="{00000000-0005-0000-0000-00002D000000}"/>
    <cellStyle name="Normal 3" xfId="5" xr:uid="{00000000-0005-0000-0000-00002E000000}"/>
    <cellStyle name="Normal 3 2" xfId="15" xr:uid="{00000000-0005-0000-0000-00002F000000}"/>
    <cellStyle name="Normal 4" xfId="6" xr:uid="{00000000-0005-0000-0000-000030000000}"/>
    <cellStyle name="Normal 5" xfId="7" xr:uid="{00000000-0005-0000-0000-000031000000}"/>
    <cellStyle name="Normal 6" xfId="9" xr:uid="{00000000-0005-0000-0000-000032000000}"/>
    <cellStyle name="Normal 7" xfId="10" xr:uid="{00000000-0005-0000-0000-000033000000}"/>
    <cellStyle name="Normal 8" xfId="14" xr:uid="{00000000-0005-0000-0000-000034000000}"/>
    <cellStyle name="Normal 9" xfId="17" xr:uid="{00000000-0005-0000-0000-000035000000}"/>
    <cellStyle name="Notas 2" xfId="53" xr:uid="{00000000-0005-0000-0000-000036000000}"/>
    <cellStyle name="Salida 2" xfId="54" xr:uid="{00000000-0005-0000-0000-000037000000}"/>
    <cellStyle name="Texto de advertencia 2" xfId="55" xr:uid="{00000000-0005-0000-0000-000038000000}"/>
    <cellStyle name="Texto explicativo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G46"/>
  <sheetViews>
    <sheetView tabSelected="1" topLeftCell="A7" zoomScale="24" zoomScaleNormal="24" workbookViewId="0">
      <selection activeCell="Y29" sqref="Y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7" t="s">
        <v>63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43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61" t="s">
        <v>8</v>
      </c>
      <c r="D10" s="61"/>
      <c r="E10" s="61" t="s">
        <v>9</v>
      </c>
      <c r="F10" s="61"/>
      <c r="G10" s="61" t="s">
        <v>10</v>
      </c>
      <c r="H10" s="61"/>
      <c r="I10" s="61" t="s">
        <v>11</v>
      </c>
      <c r="J10" s="61"/>
      <c r="K10" s="61" t="s">
        <v>12</v>
      </c>
      <c r="L10" s="61"/>
      <c r="M10" s="61" t="s">
        <v>13</v>
      </c>
      <c r="N10" s="61"/>
      <c r="O10" s="61" t="s">
        <v>14</v>
      </c>
      <c r="P10" s="61"/>
      <c r="Q10" s="61" t="s">
        <v>15</v>
      </c>
      <c r="R10" s="61"/>
      <c r="S10" s="61" t="s">
        <v>16</v>
      </c>
      <c r="T10" s="61"/>
      <c r="U10" s="61" t="s">
        <v>17</v>
      </c>
      <c r="V10" s="61"/>
      <c r="W10" s="61" t="s">
        <v>18</v>
      </c>
      <c r="X10" s="61"/>
      <c r="Y10" s="62" t="s">
        <v>19</v>
      </c>
      <c r="Z10" s="62"/>
      <c r="AA10" s="61" t="s">
        <v>20</v>
      </c>
      <c r="AB10" s="61"/>
      <c r="AC10" s="61" t="s">
        <v>21</v>
      </c>
      <c r="AD10" s="61"/>
      <c r="AE10" s="61" t="s">
        <v>22</v>
      </c>
      <c r="AF10" s="61"/>
      <c r="AG10" s="61" t="s">
        <v>23</v>
      </c>
      <c r="AH10" s="61"/>
      <c r="AI10" s="61" t="s">
        <v>24</v>
      </c>
      <c r="AJ10" s="61"/>
      <c r="AK10" s="61" t="s">
        <v>25</v>
      </c>
      <c r="AL10" s="61"/>
      <c r="AM10" s="61" t="s">
        <v>26</v>
      </c>
      <c r="AN10" s="61"/>
      <c r="AO10" s="63" t="s">
        <v>27</v>
      </c>
      <c r="AP10" s="63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326.52999999999997</v>
      </c>
      <c r="H12" s="24">
        <v>413.10500000000002</v>
      </c>
      <c r="I12" s="24">
        <v>495.14499999999998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319.30500000000001</v>
      </c>
      <c r="T12" s="24">
        <v>0</v>
      </c>
      <c r="U12" s="24">
        <v>0</v>
      </c>
      <c r="V12" s="24">
        <v>0</v>
      </c>
      <c r="W12" s="24">
        <v>1757.66</v>
      </c>
      <c r="X12" s="24">
        <v>0</v>
      </c>
      <c r="Y12" s="24">
        <v>2816.9549999999999</v>
      </c>
      <c r="Z12" s="24">
        <v>412.17500000000001</v>
      </c>
      <c r="AA12" s="24">
        <v>744.63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6460.2250000000004</v>
      </c>
      <c r="AP12" s="24">
        <f>SUMIF($C$11:$AN$11,"I.Mad",C12:AN12)</f>
        <v>825.28</v>
      </c>
      <c r="AQ12" s="24">
        <f>SUM(AO12:AP12)</f>
        <v>7285.5050000000001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7</v>
      </c>
      <c r="H13" s="24">
        <v>17</v>
      </c>
      <c r="I13" s="24">
        <v>15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5</v>
      </c>
      <c r="T13" s="24" t="s">
        <v>33</v>
      </c>
      <c r="U13" s="24" t="s">
        <v>33</v>
      </c>
      <c r="V13" s="24" t="s">
        <v>33</v>
      </c>
      <c r="W13" s="55">
        <v>28</v>
      </c>
      <c r="X13" s="24" t="s">
        <v>33</v>
      </c>
      <c r="Y13" s="55">
        <v>49</v>
      </c>
      <c r="Z13" s="55">
        <v>9</v>
      </c>
      <c r="AA13" s="24">
        <v>7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111</v>
      </c>
      <c r="AP13" s="24">
        <f>SUMIF($C$11:$AN$11,"I.Mad",C13:AN13)</f>
        <v>26</v>
      </c>
      <c r="AQ13" s="24">
        <f>SUM(AO13:AP13)</f>
        <v>137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5</v>
      </c>
      <c r="H14" s="24">
        <v>2</v>
      </c>
      <c r="I14" s="24">
        <v>8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5</v>
      </c>
      <c r="T14" s="24" t="s">
        <v>33</v>
      </c>
      <c r="U14" s="24" t="s">
        <v>33</v>
      </c>
      <c r="V14" s="24" t="s">
        <v>33</v>
      </c>
      <c r="W14" s="55">
        <v>7</v>
      </c>
      <c r="X14" s="24" t="s">
        <v>33</v>
      </c>
      <c r="Y14" s="55">
        <v>3</v>
      </c>
      <c r="Z14" s="55">
        <v>1</v>
      </c>
      <c r="AA14" s="24">
        <v>4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32</v>
      </c>
      <c r="AP14" s="24">
        <f>SUMIF($C$11:$AN$11,"I.Mad",C14:AN14)</f>
        <v>3</v>
      </c>
      <c r="AQ14" s="24">
        <f>SUM(AO14:AP14)</f>
        <v>35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54.181214979864301</v>
      </c>
      <c r="H15" s="27">
        <v>61.135998622036603</v>
      </c>
      <c r="I15" s="27">
        <v>32.407729645019998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7" t="s">
        <v>33</v>
      </c>
      <c r="R15" s="27" t="s">
        <v>33</v>
      </c>
      <c r="S15" s="27">
        <v>20.023226375078</v>
      </c>
      <c r="T15" s="27" t="s">
        <v>33</v>
      </c>
      <c r="U15" s="27" t="s">
        <v>33</v>
      </c>
      <c r="V15" s="27" t="s">
        <v>33</v>
      </c>
      <c r="W15" s="27">
        <v>27.1778588563316</v>
      </c>
      <c r="X15" s="27" t="s">
        <v>33</v>
      </c>
      <c r="Y15" s="27">
        <v>31.1200836977869</v>
      </c>
      <c r="Z15" s="27">
        <v>34.8360655737754</v>
      </c>
      <c r="AA15" s="27">
        <v>29.8643358994041</v>
      </c>
      <c r="AB15" s="27" t="s">
        <v>33</v>
      </c>
      <c r="AC15" s="27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>
        <v>11.5</v>
      </c>
      <c r="H16" s="27">
        <v>11.5</v>
      </c>
      <c r="I16" s="27">
        <v>12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12</v>
      </c>
      <c r="T16" s="27" t="s">
        <v>33</v>
      </c>
      <c r="U16" s="27" t="s">
        <v>33</v>
      </c>
      <c r="V16" s="27" t="s">
        <v>33</v>
      </c>
      <c r="W16" s="27">
        <v>12</v>
      </c>
      <c r="X16" s="27" t="s">
        <v>33</v>
      </c>
      <c r="Y16" s="27">
        <v>12</v>
      </c>
      <c r="Z16" s="27">
        <v>12</v>
      </c>
      <c r="AA16" s="27">
        <v>12</v>
      </c>
      <c r="AB16" s="27" t="s">
        <v>33</v>
      </c>
      <c r="AC16" s="27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7">
        <v>1.3581799999999999</v>
      </c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1.3581799999999999</v>
      </c>
      <c r="AP30" s="24">
        <f t="shared" si="1"/>
        <v>0</v>
      </c>
      <c r="AQ30" s="33">
        <f t="shared" si="2"/>
        <v>1.3581799999999999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>
        <v>0.1401</v>
      </c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0.1401</v>
      </c>
      <c r="AP39" s="24">
        <f t="shared" si="1"/>
        <v>0</v>
      </c>
      <c r="AQ39" s="33">
        <f t="shared" si="2"/>
        <v>0.1401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326.52999999999997</v>
      </c>
      <c r="H41" s="33">
        <f t="shared" si="3"/>
        <v>413.10500000000002</v>
      </c>
      <c r="I41" s="33">
        <f t="shared" si="3"/>
        <v>495.14499999999998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319.30500000000001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1757.66</v>
      </c>
      <c r="X41" s="33">
        <f t="shared" si="3"/>
        <v>0</v>
      </c>
      <c r="Y41" s="33">
        <f t="shared" si="3"/>
        <v>2816.9549999999999</v>
      </c>
      <c r="Z41" s="33">
        <f t="shared" si="3"/>
        <v>412.17500000000001</v>
      </c>
      <c r="AA41" s="33">
        <f>+SUM(AA24:AA40,AA18,C12)</f>
        <v>1.4982799999999998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6461.5831800000005</v>
      </c>
      <c r="AP41" s="33">
        <f>SUM(AP12,AP18,AP24:AP37)</f>
        <v>825.28</v>
      </c>
      <c r="AQ41" s="33">
        <f t="shared" si="2"/>
        <v>7286.8631800000003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Ttito</cp:lastModifiedBy>
  <cp:revision>363</cp:revision>
  <cp:lastPrinted>2023-06-19T13:30:12Z</cp:lastPrinted>
  <dcterms:created xsi:type="dcterms:W3CDTF">2008-10-21T17:58:04Z</dcterms:created>
  <dcterms:modified xsi:type="dcterms:W3CDTF">2023-12-04T21:30:47Z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